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034DDB9-5EB3-41E7-B10B-31935876F345}" xr6:coauthVersionLast="47" xr6:coauthVersionMax="47" xr10:uidLastSave="{00000000-0000-0000-0000-000000000000}"/>
  <bookViews>
    <workbookView xWindow="24180" yWindow="2565" windowWidth="22065" windowHeight="17595" xr2:uid="{00000000-000D-0000-FFFF-FFFF00000000}"/>
  </bookViews>
  <sheets>
    <sheet name="2021 and 2022 Overview" sheetId="4" r:id="rId1"/>
    <sheet name="2021 통장정리 (국내통장)" sheetId="3" r:id="rId2"/>
    <sheet name="2021 통장정리 (외화통장)"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4" i="4" l="1"/>
  <c r="H21" i="4"/>
  <c r="H34" i="4" l="1"/>
  <c r="D29" i="4"/>
  <c r="H13" i="4" l="1"/>
  <c r="K19" i="4"/>
  <c r="H8" i="4"/>
  <c r="E81" i="3" l="1"/>
  <c r="K22" i="4"/>
  <c r="D13" i="4" s="1"/>
  <c r="K20" i="4"/>
  <c r="K17" i="4"/>
  <c r="D8" i="4" s="1"/>
  <c r="K16" i="4"/>
  <c r="D7" i="4" s="1"/>
  <c r="K21" i="4"/>
  <c r="D12" i="4" s="1"/>
  <c r="K18" i="4"/>
  <c r="D9" i="4" s="1"/>
  <c r="K15" i="4"/>
  <c r="D6" i="4" s="1"/>
  <c r="K14" i="4"/>
  <c r="D10" i="4"/>
  <c r="K5" i="4"/>
  <c r="K9" i="4"/>
  <c r="K11" i="4"/>
  <c r="K10" i="4"/>
  <c r="H24" i="4" s="1"/>
  <c r="H35" i="4" s="1"/>
  <c r="K8" i="4"/>
  <c r="K7" i="4"/>
  <c r="K6" i="4"/>
  <c r="J81" i="3"/>
  <c r="I81" i="3"/>
  <c r="D81" i="3"/>
  <c r="I85" i="3" s="1"/>
  <c r="D11" i="4" l="1"/>
  <c r="D5" i="4"/>
  <c r="K23" i="4"/>
  <c r="J85" i="3"/>
  <c r="I87" i="3" s="1"/>
  <c r="I83" i="3"/>
  <c r="D83" i="3"/>
  <c r="K12" i="4"/>
  <c r="D14" i="4" l="1"/>
  <c r="H14" i="4"/>
  <c r="H15" i="4" s="1"/>
</calcChain>
</file>

<file path=xl/sharedStrings.xml><?xml version="1.0" encoding="utf-8"?>
<sst xmlns="http://schemas.openxmlformats.org/spreadsheetml/2006/main" count="278" uniqueCount="179">
  <si>
    <t>조만</t>
    <phoneticPr fontId="1" type="noConversion"/>
  </si>
  <si>
    <t>sms수수료</t>
    <phoneticPr fontId="1" type="noConversion"/>
  </si>
  <si>
    <t>wix</t>
    <phoneticPr fontId="1" type="noConversion"/>
  </si>
  <si>
    <t>김윤수</t>
    <phoneticPr fontId="1" type="noConversion"/>
  </si>
  <si>
    <t>손정국</t>
    <phoneticPr fontId="1" type="noConversion"/>
  </si>
  <si>
    <t>박소정</t>
    <phoneticPr fontId="1" type="noConversion"/>
  </si>
  <si>
    <t>마승렬</t>
    <phoneticPr fontId="1" type="noConversion"/>
  </si>
  <si>
    <t>박주홍(Joohong P)</t>
    <phoneticPr fontId="1" type="noConversion"/>
  </si>
  <si>
    <t>자본시장연구원</t>
    <phoneticPr fontId="1" type="noConversion"/>
  </si>
  <si>
    <t>양기진</t>
    <phoneticPr fontId="1" type="noConversion"/>
  </si>
  <si>
    <t>최철</t>
    <phoneticPr fontId="1" type="noConversion"/>
  </si>
  <si>
    <t>유승동</t>
    <phoneticPr fontId="1" type="noConversion"/>
  </si>
  <si>
    <t>최미수</t>
    <phoneticPr fontId="1" type="noConversion"/>
  </si>
  <si>
    <t>허유경</t>
    <phoneticPr fontId="1" type="noConversion"/>
  </si>
  <si>
    <t>결산이자</t>
    <phoneticPr fontId="1" type="noConversion"/>
  </si>
  <si>
    <t>양세정</t>
    <phoneticPr fontId="1" type="noConversion"/>
  </si>
  <si>
    <t>(주)강가</t>
    <phoneticPr fontId="1" type="noConversion"/>
  </si>
  <si>
    <t>CrossRef</t>
    <phoneticPr fontId="1" type="noConversion"/>
  </si>
  <si>
    <t>결산이자(이자:11980,소득(법인)세:1670,지방소득세:160)</t>
    <phoneticPr fontId="1" type="noConversion"/>
  </si>
  <si>
    <t>결산이자(이자:11690,소득(법인)세:1630,지방소득세:160)</t>
    <phoneticPr fontId="1" type="noConversion"/>
  </si>
  <si>
    <t>윤지연</t>
    <phoneticPr fontId="1" type="noConversion"/>
  </si>
  <si>
    <t>정광민</t>
    <phoneticPr fontId="1" type="noConversion"/>
  </si>
  <si>
    <t>이종희</t>
    <phoneticPr fontId="1" type="noConversion"/>
  </si>
  <si>
    <t>임소영</t>
    <phoneticPr fontId="1" type="noConversion"/>
  </si>
  <si>
    <t>DHIKA YULIA</t>
    <phoneticPr fontId="1" type="noConversion"/>
  </si>
  <si>
    <t>박태영</t>
    <phoneticPr fontId="1" type="noConversion"/>
  </si>
  <si>
    <t>고동원</t>
    <phoneticPr fontId="1" type="noConversion"/>
  </si>
  <si>
    <t>한국주택금융공사</t>
    <phoneticPr fontId="1" type="noConversion"/>
  </si>
  <si>
    <t>김자봉</t>
    <phoneticPr fontId="1" type="noConversion"/>
  </si>
  <si>
    <t>결산이자(이자:11487,소득(법인)세:1600,지방소득세:160)</t>
    <phoneticPr fontId="1" type="noConversion"/>
  </si>
  <si>
    <t>금융감독원</t>
    <phoneticPr fontId="1" type="noConversion"/>
  </si>
  <si>
    <t>용수산</t>
    <phoneticPr fontId="1" type="noConversion"/>
  </si>
  <si>
    <t>김민기</t>
    <phoneticPr fontId="1" type="noConversion"/>
  </si>
  <si>
    <t>한국경제학회</t>
    <phoneticPr fontId="1" type="noConversion"/>
  </si>
  <si>
    <t>Vickie Bajtelsmit</t>
    <phoneticPr fontId="1" type="noConversion"/>
  </si>
  <si>
    <t>Gianni Nicolini</t>
    <phoneticPr fontId="1" type="noConversion"/>
  </si>
  <si>
    <t>Sharon Tennyson</t>
    <phoneticPr fontId="1" type="noConversion"/>
  </si>
  <si>
    <t>KB금융지주 지원금</t>
    <phoneticPr fontId="1" type="noConversion"/>
  </si>
  <si>
    <t>회비</t>
    <phoneticPr fontId="1" type="noConversion"/>
  </si>
  <si>
    <t>발제사례금</t>
    <phoneticPr fontId="1" type="noConversion"/>
  </si>
  <si>
    <t>평생회비</t>
    <phoneticPr fontId="1" type="noConversion"/>
  </si>
  <si>
    <t>김성숙</t>
    <phoneticPr fontId="1" type="noConversion"/>
  </si>
  <si>
    <t>결산이자(이자:13272,소득(법인)세:1850,지방소득세:180)</t>
    <phoneticPr fontId="1" type="noConversion"/>
  </si>
  <si>
    <t>예금보험공사</t>
    <phoneticPr fontId="1" type="noConversion"/>
  </si>
  <si>
    <t>성균관대학교</t>
    <phoneticPr fontId="1" type="noConversion"/>
  </si>
  <si>
    <t>문자 서비스 수수료</t>
  </si>
  <si>
    <t>총 입금/출금액</t>
  </si>
  <si>
    <t>날짜</t>
    <phoneticPr fontId="4" type="noConversion"/>
  </si>
  <si>
    <t>거래내용</t>
    <phoneticPr fontId="4" type="noConversion"/>
  </si>
  <si>
    <t>세부내용</t>
    <phoneticPr fontId="4" type="noConversion"/>
  </si>
  <si>
    <t>입금</t>
    <phoneticPr fontId="4" type="noConversion"/>
  </si>
  <si>
    <t>출금</t>
    <phoneticPr fontId="4" type="noConversion"/>
  </si>
  <si>
    <t>편집장 임금</t>
    <phoneticPr fontId="1" type="noConversion"/>
  </si>
  <si>
    <t xml:space="preserve">(2020년) 넘어온 돈 </t>
    <phoneticPr fontId="1" type="noConversion"/>
  </si>
  <si>
    <t>IAFICO 회원 성균관대학교 학회 발제 사례금</t>
    <phoneticPr fontId="1" type="noConversion"/>
  </si>
  <si>
    <t>기관회원비</t>
    <phoneticPr fontId="1" type="noConversion"/>
  </si>
  <si>
    <t>홈페이지 서비스(WIX) 구독비</t>
    <phoneticPr fontId="1" type="noConversion"/>
  </si>
  <si>
    <t>2021 경제학공동학술대회 발제사례금</t>
    <phoneticPr fontId="1" type="noConversion"/>
  </si>
  <si>
    <t>2021 경제학공동학술대회 일부 금액 환불</t>
    <phoneticPr fontId="1" type="noConversion"/>
  </si>
  <si>
    <t>회의 오찬</t>
    <phoneticPr fontId="1" type="noConversion"/>
  </si>
  <si>
    <t>CrossRef 연 구독비</t>
    <phoneticPr fontId="1" type="noConversion"/>
  </si>
  <si>
    <t>KB 지원금 500만원 중 480만원 국내통장(우리은행)으로 이체</t>
    <phoneticPr fontId="1" type="noConversion"/>
  </si>
  <si>
    <t>GFFC 발제사례금</t>
    <phoneticPr fontId="1" type="noConversion"/>
  </si>
  <si>
    <t>김상호</t>
    <phoneticPr fontId="1" type="noConversion"/>
  </si>
  <si>
    <t>잔액 (2021/12/26 기준)</t>
    <phoneticPr fontId="1" type="noConversion"/>
  </si>
  <si>
    <t xml:space="preserve">2020 잔액 </t>
    <phoneticPr fontId="1" type="noConversion"/>
  </si>
  <si>
    <t>박소현</t>
    <phoneticPr fontId="1" type="noConversion"/>
  </si>
  <si>
    <t>(주)교보</t>
    <phoneticPr fontId="1" type="noConversion"/>
  </si>
  <si>
    <t>(국민은행-&gt;우리은행)</t>
    <phoneticPr fontId="1" type="noConversion"/>
  </si>
  <si>
    <t>우리은행 계좌(주거래)</t>
    <phoneticPr fontId="1" type="noConversion"/>
  </si>
  <si>
    <t>국민은행 계좌(부거래)</t>
    <phoneticPr fontId="1" type="noConversion"/>
  </si>
  <si>
    <t>(2020년) 넘어온 돈</t>
    <phoneticPr fontId="1" type="noConversion"/>
  </si>
  <si>
    <t>수입과 지출 (Revenue and Expenditure)</t>
    <phoneticPr fontId="3" type="noConversion"/>
  </si>
  <si>
    <t xml:space="preserve"> 소요 예산 (Expenditure)</t>
    <phoneticPr fontId="3" type="noConversion"/>
  </si>
  <si>
    <t>수입 (Revenue)</t>
    <phoneticPr fontId="3" type="noConversion"/>
  </si>
  <si>
    <t>Amount</t>
    <phoneticPr fontId="3" type="noConversion"/>
  </si>
  <si>
    <t>Note</t>
    <phoneticPr fontId="3" type="noConversion"/>
  </si>
  <si>
    <t>전기이월(Carry-over)</t>
    <phoneticPr fontId="3" type="noConversion"/>
  </si>
  <si>
    <t>회비와 이사회비 (Membership &amp; BOD Membership)</t>
    <phoneticPr fontId="3" type="noConversion"/>
  </si>
  <si>
    <t>행사후원금 (Outside Support)</t>
    <phoneticPr fontId="3" type="noConversion"/>
  </si>
  <si>
    <t>예금결산이자(Interest on Deposit)</t>
    <phoneticPr fontId="3" type="noConversion"/>
  </si>
  <si>
    <t>기타(환불받은 비용)</t>
  </si>
  <si>
    <t>총수입(Total Revenue)</t>
    <phoneticPr fontId="3" type="noConversion"/>
  </si>
  <si>
    <t>지출 (Expenditure)</t>
    <phoneticPr fontId="3" type="noConversion"/>
  </si>
  <si>
    <t>학술지 발간 (IRFC 4(2), 5(1), 5(2))</t>
  </si>
  <si>
    <t>기타 (인건비, 문구류, 우편, 감사패 등)
Others(Personnel Expenses, Stationery, Mail Dispatch, Appreciation Plaque, etc.)</t>
    <phoneticPr fontId="3" type="noConversion"/>
  </si>
  <si>
    <t>총지출(Total Expenditure)</t>
    <phoneticPr fontId="3" type="noConversion"/>
  </si>
  <si>
    <t>현재잔액(Current Balance)</t>
    <phoneticPr fontId="3" type="noConversion"/>
  </si>
  <si>
    <t>사업내용 (Activities)</t>
    <phoneticPr fontId="1" type="noConversion"/>
  </si>
  <si>
    <t xml:space="preserve"> 소요 예산 (Expenditure)</t>
    <phoneticPr fontId="1" type="noConversion"/>
  </si>
  <si>
    <t>수입 (Revenue)</t>
    <phoneticPr fontId="1" type="noConversion"/>
  </si>
  <si>
    <t>Amount</t>
    <phoneticPr fontId="1" type="noConversion"/>
  </si>
  <si>
    <t>전기이월(Carry-over)</t>
    <phoneticPr fontId="1" type="noConversion"/>
  </si>
  <si>
    <t>회비와 이사회비(Membership &amp; BOD Membership)</t>
    <phoneticPr fontId="1" type="noConversion"/>
  </si>
  <si>
    <t>행사지원금(Outside Support)</t>
    <phoneticPr fontId="1" type="noConversion"/>
  </si>
  <si>
    <t>총수입(Total Revenue)</t>
    <phoneticPr fontId="1" type="noConversion"/>
  </si>
  <si>
    <t>지출 (Expenditure)</t>
    <phoneticPr fontId="1" type="noConversion"/>
  </si>
  <si>
    <t>회원모집 및 학회 홍보비용(Membership Promotion and Solicitation)</t>
    <phoneticPr fontId="1" type="noConversion"/>
  </si>
  <si>
    <t>편집위원회(Editorial Board Meeting)</t>
    <phoneticPr fontId="1" type="noConversion"/>
  </si>
  <si>
    <t>연구회(Study Meeting)</t>
    <phoneticPr fontId="1" type="noConversion"/>
  </si>
  <si>
    <t>학회, 저널 홈페이지 비용(IAFICO, IRFC Website)</t>
    <phoneticPr fontId="1" type="noConversion"/>
  </si>
  <si>
    <t>예상 잔액 (Expected Balance)</t>
    <phoneticPr fontId="1" type="noConversion"/>
  </si>
  <si>
    <t>CNY</t>
  </si>
  <si>
    <t>JPY</t>
  </si>
  <si>
    <t>USD</t>
  </si>
  <si>
    <t>총 입금/출금액 (CNY)</t>
  </si>
  <si>
    <t>총 입금/출금액 (JPY)</t>
  </si>
  <si>
    <t>총 입금/출금액 (USD)</t>
  </si>
  <si>
    <t>잔액 (2021/12/27 기준) (CNY)</t>
    <phoneticPr fontId="1" type="noConversion"/>
  </si>
  <si>
    <t>잔액 (2021/12/27 기준) (JPY)</t>
    <phoneticPr fontId="1" type="noConversion"/>
  </si>
  <si>
    <t>잔액 (2021/12/27 기준) (USD)</t>
    <phoneticPr fontId="1" type="noConversion"/>
  </si>
  <si>
    <t>잔액 (2021/12/27 기준)</t>
    <phoneticPr fontId="1" type="noConversion"/>
  </si>
  <si>
    <t>CNY</t>
    <phoneticPr fontId="1" type="noConversion"/>
  </si>
  <si>
    <t>JPY</t>
    <phoneticPr fontId="1" type="noConversion"/>
  </si>
  <si>
    <t>USD</t>
    <phoneticPr fontId="1" type="noConversion"/>
  </si>
  <si>
    <t>1. 2021년도 사업보고 (2021 Activity Report)</t>
    <phoneticPr fontId="1" type="noConversion"/>
  </si>
  <si>
    <t>2021년 1월 1일~2021년 12월 31일 (Business Year 2020)</t>
    <phoneticPr fontId="1" type="noConversion"/>
  </si>
  <si>
    <t>기관회원비(Institutional Membership)</t>
    <phoneticPr fontId="1" type="noConversion"/>
  </si>
  <si>
    <t>IAIFICO 발제사례금 수입(Honorarium Income)</t>
    <phoneticPr fontId="1" type="noConversion"/>
  </si>
  <si>
    <t>계좌 통합 총 입금/츨금액(국민 + 우리)</t>
    <phoneticPr fontId="1" type="noConversion"/>
  </si>
  <si>
    <t>총 잔액(국민 + 우리)</t>
    <phoneticPr fontId="1" type="noConversion"/>
  </si>
  <si>
    <t>학회 자격, 홈페이지 관리 비용(IAFICO, IRFC Website)</t>
    <phoneticPr fontId="3" type="noConversion"/>
  </si>
  <si>
    <t>KB 지원금 500만원 중 480만원 국내통장(우리은행)으로 이체(수수료)</t>
    <phoneticPr fontId="1" type="noConversion"/>
  </si>
  <si>
    <t>SMS 서비스 및 기타 수수료</t>
    <phoneticPr fontId="1" type="noConversion"/>
  </si>
  <si>
    <t>브라운백 세미나(Brownbag Seminar)</t>
    <phoneticPr fontId="1" type="noConversion"/>
  </si>
  <si>
    <t>2021 GFFC</t>
    <phoneticPr fontId="1" type="noConversion"/>
  </si>
  <si>
    <t>2021 GFFC(2021GFFC)</t>
    <phoneticPr fontId="1" type="noConversion"/>
  </si>
  <si>
    <t>2021 경제학공동학술대회 등록비</t>
    <phoneticPr fontId="1" type="noConversion"/>
  </si>
  <si>
    <t>2021 경제학공동학술대회 등록비(송금수수료)</t>
    <phoneticPr fontId="1" type="noConversion"/>
  </si>
  <si>
    <t xml:space="preserve">IAFICO 홈페이지 편집 전문가 선임 비용 </t>
    <phoneticPr fontId="1" type="noConversion"/>
  </si>
  <si>
    <t>IAFICO 홈페이지 편집 전문가 선임 비용(송금수수료)</t>
    <phoneticPr fontId="1" type="noConversion"/>
  </si>
  <si>
    <t>송금수수료</t>
    <phoneticPr fontId="1" type="noConversion"/>
  </si>
  <si>
    <t>IRFC 인쇄비</t>
    <phoneticPr fontId="1" type="noConversion"/>
  </si>
  <si>
    <t>IRFC 인쇄비(송금수수료)</t>
    <phoneticPr fontId="1" type="noConversion"/>
  </si>
  <si>
    <t>GFFC 발제사례금(송금수수료)</t>
    <phoneticPr fontId="1" type="noConversion"/>
  </si>
  <si>
    <t>2021 경제학 공동 학술대회 등록비 및 발제사례금 
(2021 Korea's Allied Economic Associations Annual Meeting)</t>
    <phoneticPr fontId="1" type="noConversion"/>
  </si>
  <si>
    <t>경제학 통합 학술대회
Korean Economic Association Joint Conference</t>
    <phoneticPr fontId="1" type="noConversion"/>
  </si>
  <si>
    <t>총회/이사회/운영위원회
General Meeting and Steering Committee</t>
    <phoneticPr fontId="1" type="noConversion"/>
  </si>
  <si>
    <t>편집위원회
Editorial Board Meeting</t>
    <phoneticPr fontId="1" type="noConversion"/>
  </si>
  <si>
    <t>연구회
Study Meeting</t>
    <phoneticPr fontId="1" type="noConversion"/>
  </si>
  <si>
    <t>학회, 저널 홈페이지 비용
IAFICO, IRFC Website</t>
    <phoneticPr fontId="1" type="noConversion"/>
  </si>
  <si>
    <t>총지출 (Total expenditure)</t>
    <phoneticPr fontId="1" type="noConversion"/>
  </si>
  <si>
    <t>서울특별시</t>
    <phoneticPr fontId="1" type="noConversion"/>
  </si>
  <si>
    <t>지방세 납부</t>
    <phoneticPr fontId="1" type="noConversion"/>
  </si>
  <si>
    <t>세출(tax expenditure)</t>
    <phoneticPr fontId="1" type="noConversion"/>
  </si>
  <si>
    <t>수입 (Revenue)</t>
    <phoneticPr fontId="3" type="noConversion"/>
  </si>
  <si>
    <t>Amount</t>
    <phoneticPr fontId="3" type="noConversion"/>
  </si>
  <si>
    <t>총수입(Total Revenue)</t>
    <phoneticPr fontId="3" type="noConversion"/>
  </si>
  <si>
    <t>학술지 발간 (IRFC 6(1))</t>
    <phoneticPr fontId="1" type="noConversion"/>
  </si>
  <si>
    <t>(2) 현재잔액(Current Balance)</t>
    <phoneticPr fontId="3" type="noConversion"/>
  </si>
  <si>
    <t>(1) + (2)</t>
    <phoneticPr fontId="1" type="noConversion"/>
  </si>
  <si>
    <t>지출 (Expenditure)</t>
    <phoneticPr fontId="3" type="noConversion"/>
  </si>
  <si>
    <t>학술대회, 이사회, 운영위원회
(GFFC, seminars, &amp; BOD and Steering Committee meetings)</t>
    <phoneticPr fontId="1" type="noConversion"/>
  </si>
  <si>
    <t>(1) 총지출(Total Expenditure)</t>
    <phoneticPr fontId="3" type="noConversion"/>
  </si>
  <si>
    <t>2. 수입과 지출 (Revenue and Expenditure)</t>
    <phoneticPr fontId="3" type="noConversion"/>
  </si>
  <si>
    <t>3. 2022년도 사업계획과 예산배정 (2022 Activity Planning and Budgeting)</t>
    <phoneticPr fontId="1" type="noConversion"/>
  </si>
  <si>
    <t>4. 예상 수입과 지출 (Revenue and Expenditure Forecast)</t>
    <phoneticPr fontId="1" type="noConversion"/>
  </si>
  <si>
    <t>회원모집 및  학회 홍보비용
Membership Promotion and Solicitation</t>
    <phoneticPr fontId="1" type="noConversion"/>
  </si>
  <si>
    <t>합계
TOTAL</t>
    <phoneticPr fontId="1" type="noConversion"/>
  </si>
  <si>
    <t>2021년도 이사회, 운영위원회
2021 BOD Meeting and Steering Committee</t>
    <phoneticPr fontId="1" type="noConversion"/>
  </si>
  <si>
    <t>2021 경제학 공동 학술대회 등록비 및 발제사례금 
2021 Korea's Allied Economic Associations Annual Meeting</t>
    <phoneticPr fontId="1" type="noConversion"/>
  </si>
  <si>
    <t>브라운백 세미나
Brownbag Seminar</t>
    <phoneticPr fontId="1" type="noConversion"/>
  </si>
  <si>
    <t>학술지 발간 
IRFC publish</t>
    <phoneticPr fontId="1" type="noConversion"/>
  </si>
  <si>
    <t>학회 자격, 홈페이지 관리 비용
IAFICO, IRFC Website</t>
    <phoneticPr fontId="3" type="noConversion"/>
  </si>
  <si>
    <t>SMS 서비스 및 기타 수수료
SMS Service, remittance charge</t>
    <phoneticPr fontId="1" type="noConversion"/>
  </si>
  <si>
    <t>세출
Tax expenditure</t>
    <phoneticPr fontId="1" type="noConversion"/>
  </si>
  <si>
    <t>합계
TOTAL</t>
    <phoneticPr fontId="3" type="noConversion"/>
  </si>
  <si>
    <t>경제학 통합 학술대회(K-Econ Association Joint Conference)</t>
    <phoneticPr fontId="1" type="noConversion"/>
  </si>
  <si>
    <t>연례세미나 (2022 GFFC) 개최</t>
    <phoneticPr fontId="1" type="noConversion"/>
  </si>
  <si>
    <t>총회/이사회/운영위원회 (General Meeting and Steering Committee)</t>
    <phoneticPr fontId="1" type="noConversion"/>
  </si>
  <si>
    <t>회비, 이사회비, 후원금(Member &amp; BOD fee, &amp; outside support)</t>
    <phoneticPr fontId="3" type="noConversion"/>
  </si>
  <si>
    <t>기타(Reimbursement, interest on deposit, &amp; others)</t>
    <phoneticPr fontId="1" type="noConversion"/>
  </si>
  <si>
    <t>학술대회, 이사회, 운영위원회(GFFC, seminars, &amp; BOD and Steering Committee meetings)</t>
    <phoneticPr fontId="1" type="noConversion"/>
  </si>
  <si>
    <t>기타 지출(Website management, tax, mailing &amp; other expenses)</t>
    <phoneticPr fontId="3" type="noConversion"/>
  </si>
  <si>
    <t>연례 세미나 (2022 GFFC) 개최
General Meeting and Steering Committee</t>
    <phoneticPr fontId="1" type="noConversion"/>
  </si>
  <si>
    <t>학술지 발간, 세미나 초청 비용(항공편 등), 조교 인건비
IRFC, Vol.6 No.1 &amp; Vol.6 No.2</t>
    <phoneticPr fontId="1" type="noConversion"/>
  </si>
  <si>
    <t>학술지 발간(IRFC, Vol.7 (1) &amp; (2), 세미나 초청 비용(항공편 등)</t>
    <phoneticPr fontId="1" type="noConversion"/>
  </si>
  <si>
    <t>2022년 1월 1일~2022년 12월 31일 (Business Year 2022)</t>
    <phoneticPr fontId="1" type="noConversion"/>
  </si>
  <si>
    <t>2021년 1월 1일~2021년 12월 31일 (Business Year 2021)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</si>
</sst>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42" formatCode="_-&quot;₩&quot;* #,##0_-;\-&quot;₩&quot;* #,##0_-;_-&quot;₩&quot;* &quot;-&quot;_-;_-@_-"/>
    <numFmt numFmtId="176" formatCode="_(&quot;₩&quot;* #,##0_);_(&quot;₩&quot;* \(#,##0\);_(&quot;₩&quot;* &quot;-&quot;_);_(@_)"/>
    <numFmt numFmtId="177" formatCode="_-[$₩-412]* #,##0_-;\-[$₩-412]* #,##0_-;_-[$₩-412]* &quot;-&quot;??_-;_-@_-"/>
    <numFmt numFmtId="178" formatCode="_-[$₩-412]* #,##0.00_-;\-[$₩-412]* #,##0.00_-;_-[$₩-412]* &quot;-&quot;??_-;_-@_-"/>
    <numFmt numFmtId="179" formatCode="mm&quot;월&quot;\ dd&quot;일&quot;"/>
    <numFmt numFmtId="180" formatCode="_ [$¥-804]* #,##0.00_ ;_ [$¥-804]* \-#,##0.00_ ;_ [$¥-804]* &quot;-&quot;??_ ;_ @_ "/>
    <numFmt numFmtId="181" formatCode="_-[$¥-411]* #,##0.00_-;\-[$¥-411]* #,##0.00_-;_-[$¥-411]* &quot;-&quot;??_-;_-@_-"/>
    <numFmt numFmtId="182" formatCode="_-[$$-409]* #,##0.00_ ;_-[$$-409]* \-#,##0.00\ ;_-[$$-409]* &quot;-&quot;??_ ;_-@_ "/>
    <numFmt numFmtId="183" formatCode="_-[$¥-411]* #,##0_-;\-[$¥-411]* #,##0_-;_-[$¥-411]* &quot;-&quot;??_-;_-@_-"/>
    <numFmt numFmtId="184" formatCode="_(\$* #,##0.00_);_(\$* \(#,##0.00\);_(\$* &quot;-&quot;??_);_(@_)"/>
  </numFmts>
  <fonts count="18" x14ac:knownFonts="1">
    <font>
      <sz val="12"/>
      <color theme="1"/>
      <name val="맑은 고딕"/>
      <family val="2"/>
      <charset val="129"/>
      <scheme val="minor"/>
    </font>
    <font>
      <sz val="8"/>
      <name val="맑은 고딕"/>
      <family val="2"/>
      <charset val="129"/>
      <scheme val="minor"/>
    </font>
    <font>
      <sz val="12"/>
      <color theme="1"/>
      <name val="맑은 고딕"/>
      <family val="2"/>
      <charset val="129"/>
      <scheme val="minor"/>
    </font>
    <font>
      <b/>
      <sz val="11"/>
      <color theme="1"/>
      <name val="맑은 고딕"/>
      <family val="3"/>
      <charset val="129"/>
      <scheme val="minor"/>
    </font>
    <font>
      <sz val="11"/>
      <color theme="1"/>
      <name val="맑은 고딕"/>
      <family val="2"/>
      <charset val="129"/>
      <scheme val="minor"/>
    </font>
    <font>
      <b/>
      <sz val="12"/>
      <color theme="1"/>
      <name val="맑은 고딕"/>
      <family val="2"/>
      <charset val="129"/>
      <scheme val="minor"/>
    </font>
    <font>
      <b/>
      <sz val="12"/>
      <color rgb="FFFF0000"/>
      <name val="맑은 고딕"/>
      <family val="2"/>
      <charset val="129"/>
      <scheme val="minor"/>
    </font>
    <font>
      <sz val="12"/>
      <name val="맑은 고딕"/>
      <family val="2"/>
      <charset val="129"/>
      <scheme val="minor"/>
    </font>
    <font>
      <sz val="12"/>
      <color rgb="FF000000"/>
      <name val="맑은 고딕"/>
      <family val="2"/>
      <charset val="129"/>
      <scheme val="minor"/>
    </font>
    <font>
      <b/>
      <sz val="12"/>
      <color theme="3"/>
      <name val="맑은 고딕"/>
      <family val="2"/>
      <charset val="129"/>
      <scheme val="minor"/>
    </font>
    <font>
      <sz val="12"/>
      <color theme="3"/>
      <name val="맑은 고딕"/>
      <family val="2"/>
      <charset val="129"/>
      <scheme val="minor"/>
    </font>
    <font>
      <b/>
      <sz val="12"/>
      <color theme="1"/>
      <name val="맑은 고딕"/>
      <family val="3"/>
      <charset val="129"/>
      <scheme val="minor"/>
    </font>
    <font>
      <b/>
      <sz val="12"/>
      <color theme="3"/>
      <name val="맑은 고딕"/>
      <family val="3"/>
      <charset val="129"/>
      <scheme val="minor"/>
    </font>
    <font>
      <b/>
      <sz val="12"/>
      <name val="맑은 고딕"/>
      <family val="3"/>
      <charset val="129"/>
      <scheme val="minor"/>
    </font>
    <font>
      <b/>
      <sz val="12"/>
      <color theme="0" tint="-0.499984740745262"/>
      <name val="맑은 고딕"/>
      <family val="3"/>
      <charset val="129"/>
      <scheme val="minor"/>
    </font>
    <font>
      <sz val="12"/>
      <color theme="0" tint="-0.499984740745262"/>
      <name val="맑은 고딕"/>
      <family val="3"/>
      <charset val="129"/>
      <scheme val="minor"/>
    </font>
    <font>
      <sz val="12"/>
      <name val="맑은 고딕"/>
      <family val="3"/>
      <charset val="129"/>
      <scheme val="minor"/>
    </font>
    <font>
      <sz val="12"/>
      <color theme="1"/>
      <name val="맑은 고딕"/>
      <family val="3"/>
      <charset val="129"/>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176" fontId="2" fillId="0" borderId="0" applyFont="0" applyFill="0" applyBorder="0" applyAlignment="0" applyProtection="0">
      <alignment vertical="center"/>
    </xf>
  </cellStyleXfs>
  <cellXfs count="134">
    <xf numFmtId="0" fontId="0" fillId="0" borderId="0" xfId="0">
      <alignment vertical="center"/>
    </xf>
    <xf numFmtId="176" fontId="0" fillId="0" borderId="0" xfId="1" applyFont="1" applyFill="1" applyAlignment="1">
      <alignment horizontal="center" vertical="center"/>
    </xf>
    <xf numFmtId="177" fontId="0" fillId="0" borderId="0" xfId="1" applyNumberFormat="1" applyFont="1" applyFill="1" applyAlignment="1">
      <alignment horizontal="center" vertical="center"/>
    </xf>
    <xf numFmtId="176" fontId="0" fillId="0" borderId="0" xfId="1" applyFont="1" applyAlignment="1">
      <alignment horizontal="center" vertical="center"/>
    </xf>
    <xf numFmtId="182" fontId="0" fillId="0" borderId="0" xfId="1" applyNumberFormat="1" applyFont="1" applyFill="1" applyAlignment="1">
      <alignment horizontal="center" vertical="center"/>
    </xf>
    <xf numFmtId="183" fontId="0" fillId="0" borderId="0" xfId="1" applyNumberFormat="1" applyFont="1" applyFill="1" applyAlignment="1">
      <alignment horizontal="center" vertical="center"/>
    </xf>
    <xf numFmtId="179" fontId="5" fillId="2" borderId="0" xfId="0" applyNumberFormat="1" applyFont="1" applyFill="1" applyAlignment="1">
      <alignment horizontal="center" vertical="center"/>
    </xf>
    <xf numFmtId="5" fontId="5" fillId="2" borderId="0" xfId="1" applyNumberFormat="1" applyFont="1" applyFill="1" applyAlignment="1">
      <alignment horizontal="center" vertical="center"/>
    </xf>
    <xf numFmtId="176" fontId="5" fillId="0" borderId="0" xfId="1" applyFont="1">
      <alignment vertical="center"/>
    </xf>
    <xf numFmtId="0" fontId="0" fillId="0" borderId="0" xfId="0" applyFont="1">
      <alignment vertical="center"/>
    </xf>
    <xf numFmtId="0" fontId="5" fillId="3" borderId="0" xfId="0" applyFont="1" applyFill="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179" fontId="0" fillId="0" borderId="0" xfId="0" applyNumberFormat="1" applyFont="1" applyAlignment="1">
      <alignment horizontal="center" vertical="center"/>
    </xf>
    <xf numFmtId="0" fontId="0" fillId="0" borderId="0" xfId="0" applyFont="1" applyAlignment="1">
      <alignment horizontal="center" vertical="center"/>
    </xf>
    <xf numFmtId="177" fontId="0" fillId="0" borderId="0" xfId="0" applyNumberFormat="1" applyFont="1" applyFill="1">
      <alignment vertical="center"/>
    </xf>
    <xf numFmtId="178"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applyFill="1" applyAlignment="1">
      <alignment horizontal="center" vertical="center"/>
    </xf>
    <xf numFmtId="42" fontId="0" fillId="0" borderId="0" xfId="0" applyNumberFormat="1" applyFont="1">
      <alignment vertical="center"/>
    </xf>
    <xf numFmtId="177" fontId="0" fillId="0" borderId="0" xfId="0" applyNumberFormat="1" applyFont="1">
      <alignment vertical="center"/>
    </xf>
    <xf numFmtId="177" fontId="0" fillId="0" borderId="0" xfId="0" applyNumberFormat="1" applyFont="1" applyAlignment="1">
      <alignment horizontal="right" vertical="center"/>
    </xf>
    <xf numFmtId="0" fontId="6" fillId="0" borderId="0" xfId="0" applyFont="1" applyAlignment="1">
      <alignment horizontal="center" vertical="center"/>
    </xf>
    <xf numFmtId="176" fontId="5" fillId="0" borderId="0" xfId="1" applyFont="1" applyFill="1" applyAlignment="1">
      <alignment horizontal="center" vertical="center"/>
    </xf>
    <xf numFmtId="179" fontId="7" fillId="0" borderId="0" xfId="0" applyNumberFormat="1" applyFont="1" applyAlignment="1">
      <alignment horizontal="center" vertical="center"/>
    </xf>
    <xf numFmtId="0" fontId="7" fillId="0" borderId="0" xfId="0" applyFont="1" applyAlignment="1">
      <alignment horizontal="center" vertical="center"/>
    </xf>
    <xf numFmtId="177" fontId="0" fillId="0" borderId="0" xfId="0" applyNumberFormat="1" applyFont="1" applyAlignment="1">
      <alignment horizontal="center" vertical="center"/>
    </xf>
    <xf numFmtId="177" fontId="8" fillId="0" borderId="0" xfId="0" applyNumberFormat="1" applyFont="1" applyAlignment="1">
      <alignment horizontal="center" vertical="center"/>
    </xf>
    <xf numFmtId="176" fontId="7" fillId="0" borderId="0" xfId="1" applyFont="1" applyFill="1" applyAlignment="1">
      <alignment horizontal="center" vertical="center"/>
    </xf>
    <xf numFmtId="0" fontId="0" fillId="0" borderId="0" xfId="0" applyFont="1" applyAlignment="1">
      <alignment horizontal="center" vertical="center" wrapText="1"/>
    </xf>
    <xf numFmtId="0" fontId="0" fillId="0" borderId="0" xfId="0" applyNumberFormat="1" applyFont="1">
      <alignment vertical="center"/>
    </xf>
    <xf numFmtId="0" fontId="0" fillId="0" borderId="0" xfId="0" applyNumberFormat="1" applyFont="1" applyAlignment="1">
      <alignment horizontal="center" vertical="center"/>
    </xf>
    <xf numFmtId="180" fontId="5" fillId="2" borderId="0" xfId="1" applyNumberFormat="1" applyFont="1" applyFill="1" applyAlignment="1">
      <alignment horizontal="center" vertical="center"/>
    </xf>
    <xf numFmtId="183" fontId="5" fillId="2" borderId="0" xfId="1" applyNumberFormat="1" applyFont="1" applyFill="1" applyAlignment="1">
      <alignment horizontal="center" vertical="center"/>
    </xf>
    <xf numFmtId="184" fontId="5" fillId="2" borderId="0" xfId="1" applyNumberFormat="1" applyFont="1" applyFill="1" applyAlignment="1">
      <alignment horizontal="center" vertical="center"/>
    </xf>
    <xf numFmtId="0" fontId="5" fillId="3" borderId="0" xfId="0" applyNumberFormat="1" applyFont="1" applyFill="1" applyAlignment="1">
      <alignment horizontal="center" vertical="center"/>
    </xf>
    <xf numFmtId="180" fontId="8" fillId="0" borderId="0" xfId="0" applyNumberFormat="1" applyFont="1" applyAlignment="1">
      <alignment horizontal="center" vertical="center"/>
    </xf>
    <xf numFmtId="0" fontId="7" fillId="0" borderId="0" xfId="0" applyNumberFormat="1" applyFont="1" applyAlignment="1">
      <alignment horizontal="center" vertical="center"/>
    </xf>
    <xf numFmtId="0" fontId="0" fillId="5" borderId="1" xfId="0" applyFont="1" applyFill="1" applyBorder="1" applyAlignment="1">
      <alignment horizontal="left" vertical="center"/>
    </xf>
    <xf numFmtId="0" fontId="0" fillId="0" borderId="2"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9" fillId="0" borderId="0" xfId="0" applyFont="1">
      <alignment vertical="center"/>
    </xf>
    <xf numFmtId="0" fontId="10" fillId="0" borderId="0" xfId="0" applyFont="1">
      <alignment vertical="center"/>
    </xf>
    <xf numFmtId="0" fontId="5" fillId="0" borderId="0" xfId="0" applyFont="1">
      <alignment vertical="center"/>
    </xf>
    <xf numFmtId="0" fontId="5" fillId="5" borderId="2" xfId="0" applyFont="1" applyFill="1" applyBorder="1" applyAlignment="1">
      <alignment horizontal="center" vertical="center"/>
    </xf>
    <xf numFmtId="0" fontId="5" fillId="5" borderId="2" xfId="0" applyFont="1" applyFill="1" applyBorder="1">
      <alignment vertical="center"/>
    </xf>
    <xf numFmtId="176" fontId="5" fillId="0" borderId="2" xfId="1" applyFont="1" applyBorder="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0" fillId="0" borderId="2" xfId="0" applyFont="1" applyBorder="1" applyAlignment="1">
      <alignment vertical="center"/>
    </xf>
    <xf numFmtId="0" fontId="5" fillId="5" borderId="2" xfId="0" applyFont="1" applyFill="1" applyBorder="1" applyAlignment="1">
      <alignment vertical="center"/>
    </xf>
    <xf numFmtId="0" fontId="7" fillId="0" borderId="2" xfId="0" applyFont="1" applyBorder="1" applyAlignment="1">
      <alignment vertical="center"/>
    </xf>
    <xf numFmtId="0" fontId="5" fillId="5" borderId="1" xfId="0" applyFont="1" applyFill="1" applyBorder="1" applyAlignment="1">
      <alignment vertical="center"/>
    </xf>
    <xf numFmtId="176" fontId="0" fillId="0" borderId="0" xfId="0" applyNumberFormat="1" applyFont="1">
      <alignment vertical="center"/>
    </xf>
    <xf numFmtId="0" fontId="5" fillId="2" borderId="0" xfId="0" applyFont="1" applyFill="1" applyAlignment="1">
      <alignment horizontal="center" vertical="center"/>
    </xf>
    <xf numFmtId="177" fontId="0" fillId="2" borderId="0" xfId="0" applyNumberFormat="1" applyFont="1" applyFill="1" applyAlignment="1">
      <alignment horizontal="right" vertical="center"/>
    </xf>
    <xf numFmtId="0" fontId="0" fillId="2" borderId="0" xfId="0" applyFont="1" applyFill="1" applyAlignment="1">
      <alignment horizontal="center" vertical="center"/>
    </xf>
    <xf numFmtId="0" fontId="0" fillId="2" borderId="0" xfId="0" applyFont="1" applyFill="1" applyAlignment="1">
      <alignment horizontal="right" vertical="center"/>
    </xf>
    <xf numFmtId="0" fontId="6" fillId="2" borderId="0" xfId="0" applyFont="1" applyFill="1" applyAlignment="1">
      <alignment horizontal="center" vertical="center"/>
    </xf>
    <xf numFmtId="177" fontId="0" fillId="2" borderId="0" xfId="1" applyNumberFormat="1" applyFont="1" applyFill="1" applyAlignment="1">
      <alignment horizontal="center" vertical="center"/>
    </xf>
    <xf numFmtId="0" fontId="0" fillId="2" borderId="0" xfId="0" applyFont="1" applyFill="1">
      <alignment vertical="center"/>
    </xf>
    <xf numFmtId="176" fontId="5" fillId="2" borderId="0" xfId="1" applyFont="1" applyFill="1" applyAlignment="1">
      <alignment horizontal="center" vertical="center"/>
    </xf>
    <xf numFmtId="177" fontId="5" fillId="2" borderId="0" xfId="0" applyNumberFormat="1" applyFont="1" applyFill="1" applyAlignment="1">
      <alignment horizontal="right" vertical="center"/>
    </xf>
    <xf numFmtId="177" fontId="0" fillId="4" borderId="0" xfId="0" applyNumberFormat="1" applyFont="1" applyFill="1" applyAlignment="1">
      <alignment horizontal="right" vertical="center"/>
    </xf>
    <xf numFmtId="0" fontId="0" fillId="4" borderId="0" xfId="0" applyFont="1" applyFill="1" applyAlignment="1">
      <alignment horizontal="center" vertical="center"/>
    </xf>
    <xf numFmtId="0" fontId="0" fillId="4" borderId="0" xfId="0" applyFont="1" applyFill="1" applyAlignment="1">
      <alignment horizontal="right" vertical="center"/>
    </xf>
    <xf numFmtId="0" fontId="6" fillId="4" borderId="0" xfId="0" applyFont="1" applyFill="1" applyAlignment="1">
      <alignment horizontal="center" vertical="center"/>
    </xf>
    <xf numFmtId="180" fontId="0" fillId="2" borderId="0" xfId="1" applyNumberFormat="1" applyFont="1" applyFill="1" applyAlignment="1">
      <alignment horizontal="right" vertical="center"/>
    </xf>
    <xf numFmtId="181" fontId="0" fillId="2" borderId="0" xfId="1" applyNumberFormat="1" applyFont="1" applyFill="1" applyAlignment="1">
      <alignment horizontal="right" vertical="center"/>
    </xf>
    <xf numFmtId="182" fontId="0" fillId="2" borderId="0" xfId="1" applyNumberFormat="1" applyFont="1" applyFill="1" applyAlignment="1">
      <alignment horizontal="right" vertical="center"/>
    </xf>
    <xf numFmtId="182" fontId="5" fillId="2" borderId="0" xfId="1" applyNumberFormat="1" applyFont="1" applyFill="1" applyAlignment="1">
      <alignment horizontal="center" vertical="center"/>
    </xf>
    <xf numFmtId="177" fontId="5" fillId="0" borderId="2" xfId="0" applyNumberFormat="1" applyFont="1" applyBorder="1">
      <alignment vertical="center"/>
    </xf>
    <xf numFmtId="0" fontId="5" fillId="0" borderId="2" xfId="0" applyFont="1" applyBorder="1">
      <alignment vertical="center"/>
    </xf>
    <xf numFmtId="0" fontId="5" fillId="0" borderId="2" xfId="0" applyFont="1" applyFill="1" applyBorder="1">
      <alignment vertical="center"/>
    </xf>
    <xf numFmtId="0" fontId="5" fillId="5" borderId="2" xfId="0" applyFont="1" applyFill="1" applyBorder="1" applyAlignment="1">
      <alignment horizontal="left" vertical="center"/>
    </xf>
    <xf numFmtId="176" fontId="0" fillId="0" borderId="2" xfId="1" applyFont="1" applyBorder="1" applyAlignment="1">
      <alignment horizontal="right" vertical="center"/>
    </xf>
    <xf numFmtId="176" fontId="0" fillId="5" borderId="2" xfId="1" applyFont="1" applyFill="1" applyBorder="1" applyAlignment="1">
      <alignment horizontal="right" vertical="center"/>
    </xf>
    <xf numFmtId="42" fontId="0" fillId="0" borderId="2" xfId="0" applyNumberFormat="1" applyFont="1" applyBorder="1" applyAlignment="1">
      <alignment horizontal="right" vertical="center"/>
    </xf>
    <xf numFmtId="177" fontId="5" fillId="0" borderId="2" xfId="0" applyNumberFormat="1" applyFont="1" applyBorder="1" applyAlignment="1">
      <alignment horizontal="right" vertical="center"/>
    </xf>
    <xf numFmtId="0" fontId="0" fillId="0" borderId="0" xfId="0" applyFont="1" applyAlignment="1">
      <alignment horizontal="center" vertical="center"/>
    </xf>
    <xf numFmtId="0" fontId="5" fillId="0" borderId="0" xfId="0" applyFont="1" applyFill="1" applyAlignment="1">
      <alignment horizontal="center" vertical="center"/>
    </xf>
    <xf numFmtId="176" fontId="0" fillId="0" borderId="2" xfId="0" applyNumberFormat="1" applyFont="1" applyBorder="1" applyAlignment="1">
      <alignment horizontal="left" vertical="center" wrapText="1"/>
    </xf>
    <xf numFmtId="176" fontId="0" fillId="0" borderId="2" xfId="0" applyNumberFormat="1" applyFont="1" applyBorder="1">
      <alignment vertical="center"/>
    </xf>
    <xf numFmtId="0" fontId="11" fillId="0" borderId="0" xfId="0" applyFont="1">
      <alignment vertical="center"/>
    </xf>
    <xf numFmtId="176" fontId="5" fillId="0" borderId="0" xfId="1" applyFont="1" applyBorder="1">
      <alignment vertical="center"/>
    </xf>
    <xf numFmtId="177" fontId="5" fillId="0" borderId="0" xfId="0" applyNumberFormat="1" applyFont="1" applyBorder="1">
      <alignment vertical="center"/>
    </xf>
    <xf numFmtId="0" fontId="5" fillId="0" borderId="0" xfId="0" applyFont="1" applyFill="1" applyBorder="1">
      <alignment vertical="center"/>
    </xf>
    <xf numFmtId="176" fontId="0" fillId="0" borderId="2" xfId="1" applyFont="1" applyFill="1" applyBorder="1" applyAlignment="1">
      <alignment horizontal="right" vertical="center"/>
    </xf>
    <xf numFmtId="176" fontId="11" fillId="0" borderId="2" xfId="1" applyFont="1" applyBorder="1">
      <alignment vertical="center"/>
    </xf>
    <xf numFmtId="176" fontId="11" fillId="5" borderId="2" xfId="1" applyFont="1" applyFill="1" applyBorder="1">
      <alignment vertical="center"/>
    </xf>
    <xf numFmtId="42" fontId="11" fillId="0" borderId="2" xfId="0" applyNumberFormat="1" applyFont="1" applyBorder="1" applyAlignment="1">
      <alignment horizontal="center" vertical="center"/>
    </xf>
    <xf numFmtId="177" fontId="11" fillId="0" borderId="3" xfId="0" applyNumberFormat="1" applyFont="1" applyBorder="1">
      <alignment vertical="center"/>
    </xf>
    <xf numFmtId="42" fontId="11" fillId="0" borderId="2" xfId="0" applyNumberFormat="1" applyFont="1" applyBorder="1">
      <alignment vertical="center"/>
    </xf>
    <xf numFmtId="0" fontId="12" fillId="0" borderId="0" xfId="0" applyFont="1">
      <alignment vertical="center"/>
    </xf>
    <xf numFmtId="0" fontId="11" fillId="5" borderId="2" xfId="0" applyFont="1" applyFill="1" applyBorder="1" applyAlignment="1">
      <alignment horizontal="center" vertical="center"/>
    </xf>
    <xf numFmtId="0" fontId="15" fillId="0" borderId="0" xfId="0" applyFont="1">
      <alignment vertical="center"/>
    </xf>
    <xf numFmtId="0" fontId="14" fillId="0" borderId="0" xfId="0" applyFont="1">
      <alignment vertical="center"/>
    </xf>
    <xf numFmtId="0" fontId="13" fillId="5" borderId="2" xfId="0" applyFont="1" applyFill="1" applyBorder="1" applyAlignment="1">
      <alignment horizontal="left" vertical="center"/>
    </xf>
    <xf numFmtId="0" fontId="13" fillId="5" borderId="2" xfId="0" applyFont="1" applyFill="1" applyBorder="1">
      <alignment vertical="center"/>
    </xf>
    <xf numFmtId="0" fontId="13" fillId="0" borderId="2" xfId="0" applyFont="1" applyBorder="1">
      <alignment vertical="center"/>
    </xf>
    <xf numFmtId="0" fontId="13" fillId="0" borderId="2" xfId="0" applyFont="1" applyBorder="1" applyAlignment="1">
      <alignment vertical="center" wrapText="1"/>
    </xf>
    <xf numFmtId="176" fontId="13" fillId="0" borderId="2" xfId="1" applyFont="1" applyBorder="1" applyAlignment="1">
      <alignment vertical="center"/>
    </xf>
    <xf numFmtId="176" fontId="13" fillId="0" borderId="2" xfId="1" applyFont="1" applyFill="1" applyBorder="1" applyAlignment="1">
      <alignment vertical="center"/>
    </xf>
    <xf numFmtId="0" fontId="13" fillId="5" borderId="2" xfId="0" applyFont="1" applyFill="1" applyBorder="1" applyAlignment="1">
      <alignment horizontal="center" vertical="center"/>
    </xf>
    <xf numFmtId="176" fontId="16" fillId="0" borderId="2" xfId="1" applyFont="1" applyBorder="1">
      <alignment vertical="center"/>
    </xf>
    <xf numFmtId="176" fontId="16" fillId="0" borderId="2" xfId="1" applyFont="1" applyFill="1" applyBorder="1">
      <alignment vertical="center"/>
    </xf>
    <xf numFmtId="176" fontId="16" fillId="5" borderId="2" xfId="1" applyFont="1" applyFill="1" applyBorder="1">
      <alignment vertical="center"/>
    </xf>
    <xf numFmtId="176" fontId="16" fillId="0" borderId="2" xfId="1" applyFont="1" applyBorder="1" applyAlignment="1">
      <alignment vertical="center"/>
    </xf>
    <xf numFmtId="176" fontId="13" fillId="0" borderId="2" xfId="1" applyFont="1" applyBorder="1">
      <alignment vertical="center"/>
    </xf>
    <xf numFmtId="176" fontId="0" fillId="0" borderId="2" xfId="0" applyNumberFormat="1" applyFont="1" applyFill="1" applyBorder="1" applyAlignment="1">
      <alignment horizontal="left" vertical="center"/>
    </xf>
    <xf numFmtId="0" fontId="0" fillId="0" borderId="0" xfId="0" applyFont="1" applyBorder="1" applyAlignment="1">
      <alignment horizontal="left" vertical="center"/>
    </xf>
    <xf numFmtId="176" fontId="17" fillId="0" borderId="2" xfId="1" applyFont="1" applyBorder="1" applyAlignment="1">
      <alignment horizontal="right" vertical="center"/>
    </xf>
    <xf numFmtId="176" fontId="17" fillId="0" borderId="2" xfId="0" applyNumberFormat="1" applyFont="1" applyBorder="1" applyAlignment="1">
      <alignment horizontal="left" vertical="center" wrapText="1"/>
    </xf>
    <xf numFmtId="176" fontId="17" fillId="0" borderId="2" xfId="0" applyNumberFormat="1" applyFont="1" applyFill="1" applyBorder="1" applyAlignment="1">
      <alignment horizontal="left" vertical="center"/>
    </xf>
    <xf numFmtId="176" fontId="11" fillId="0" borderId="2" xfId="0" applyNumberFormat="1" applyFont="1" applyBorder="1">
      <alignment vertical="center"/>
    </xf>
    <xf numFmtId="0" fontId="9" fillId="0" borderId="0" xfId="0" applyFont="1" applyAlignment="1">
      <alignment horizontal="lef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3"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7" fillId="0" borderId="1" xfId="0" applyFont="1" applyBorder="1" applyAlignment="1">
      <alignment horizontal="center" vertical="center" wrapText="1"/>
    </xf>
    <xf numFmtId="0" fontId="0" fillId="0" borderId="0" xfId="0" applyFont="1" applyAlignment="1">
      <alignment horizontal="center" vertical="center"/>
    </xf>
  </cellXfs>
  <cellStyles count="2">
    <cellStyle name="통화 [0]" xfId="1" builtinId="7"/>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9"/>
  <sheetViews>
    <sheetView tabSelected="1" zoomScale="70" zoomScaleNormal="70" workbookViewId="0">
      <selection activeCell="F3" sqref="F3"/>
    </sheetView>
  </sheetViews>
  <sheetFormatPr defaultColWidth="7.5546875" defaultRowHeight="17.25" x14ac:dyDescent="0.3"/>
  <cols>
    <col min="1" max="1" width="3.33203125" style="9" customWidth="1"/>
    <col min="2" max="2" width="2.77734375" style="9" customWidth="1"/>
    <col min="3" max="3" width="73.77734375" style="9" bestFit="1" customWidth="1"/>
    <col min="4" max="4" width="22.21875" style="9" bestFit="1" customWidth="1"/>
    <col min="5" max="5" width="4.44140625" style="9" customWidth="1"/>
    <col min="6" max="6" width="53.88671875" style="9" bestFit="1" customWidth="1"/>
    <col min="7" max="7" width="27.21875" style="9" customWidth="1"/>
    <col min="8" max="8" width="18.77734375" style="9" customWidth="1"/>
    <col min="9" max="9" width="7.5546875" style="9"/>
    <col min="10" max="10" width="68.21875" style="9" hidden="1" customWidth="1"/>
    <col min="11" max="11" width="16.6640625" style="9" hidden="1" customWidth="1"/>
    <col min="12" max="12" width="33.77734375" style="9" hidden="1" customWidth="1"/>
    <col min="13" max="13" width="7.5546875" style="9"/>
    <col min="17" max="16384" width="7.5546875" style="9"/>
  </cols>
  <sheetData>
    <row r="1" spans="2:12" x14ac:dyDescent="0.3">
      <c r="F1" s="84"/>
      <c r="G1" s="84"/>
      <c r="H1" s="84"/>
      <c r="J1" s="84"/>
    </row>
    <row r="2" spans="2:12" x14ac:dyDescent="0.3">
      <c r="B2" s="116" t="s">
        <v>115</v>
      </c>
      <c r="C2" s="116"/>
      <c r="F2" s="94" t="s">
        <v>154</v>
      </c>
      <c r="G2" s="94"/>
      <c r="H2" s="94"/>
      <c r="J2" s="42" t="s">
        <v>72</v>
      </c>
      <c r="K2" s="43"/>
    </row>
    <row r="3" spans="2:12" x14ac:dyDescent="0.3">
      <c r="F3" s="94" t="s">
        <v>178</v>
      </c>
      <c r="G3" s="94"/>
      <c r="H3" s="94"/>
      <c r="J3" s="42" t="s">
        <v>116</v>
      </c>
      <c r="K3" s="42"/>
    </row>
    <row r="4" spans="2:12" x14ac:dyDescent="0.3">
      <c r="B4" s="38"/>
      <c r="C4" s="75" t="s">
        <v>88</v>
      </c>
      <c r="D4" s="46" t="s">
        <v>73</v>
      </c>
      <c r="E4" s="87"/>
      <c r="F4" s="125" t="s">
        <v>145</v>
      </c>
      <c r="G4" s="126"/>
      <c r="H4" s="95" t="s">
        <v>146</v>
      </c>
      <c r="I4" s="44"/>
      <c r="J4" s="53" t="s">
        <v>74</v>
      </c>
      <c r="K4" s="45" t="s">
        <v>75</v>
      </c>
      <c r="L4" s="45" t="s">
        <v>76</v>
      </c>
    </row>
    <row r="5" spans="2:12" ht="34.5" x14ac:dyDescent="0.3">
      <c r="B5" s="73">
        <v>1</v>
      </c>
      <c r="C5" s="48" t="s">
        <v>159</v>
      </c>
      <c r="D5" s="47">
        <f>K14</f>
        <v>551400</v>
      </c>
      <c r="E5" s="85"/>
      <c r="F5" s="127" t="s">
        <v>77</v>
      </c>
      <c r="G5" s="128"/>
      <c r="H5" s="112">
        <v>45347165</v>
      </c>
      <c r="J5" s="50" t="s">
        <v>77</v>
      </c>
      <c r="K5" s="76">
        <f>SUM('2021 통장정리 (국내통장)'!D4,'2021 통장정리 (국내통장)'!I4)</f>
        <v>45347165</v>
      </c>
      <c r="L5" s="39"/>
    </row>
    <row r="6" spans="2:12" ht="34.5" x14ac:dyDescent="0.3">
      <c r="B6" s="73">
        <v>2</v>
      </c>
      <c r="C6" s="48" t="s">
        <v>160</v>
      </c>
      <c r="D6" s="47">
        <f t="shared" ref="D6:D12" si="0">K15</f>
        <v>1338733</v>
      </c>
      <c r="E6" s="85"/>
      <c r="F6" s="127" t="s">
        <v>170</v>
      </c>
      <c r="G6" s="128"/>
      <c r="H6" s="113">
        <v>18843150</v>
      </c>
      <c r="J6" s="50" t="s">
        <v>78</v>
      </c>
      <c r="K6" s="76">
        <f>SUM('2021 통장정리 (국내통장)'!D5,'2021 통장정리 (국내통장)'!D15,'2021 통장정리 (국내통장)'!D16,'2021 통장정리 (국내통장)'!D17,'2021 통장정리 (국내통장)'!D19,'2021 통장정리 (국내통장)'!D20,'2021 통장정리 (국내통장)'!D21,'2021 통장정리 (국내통장)'!D22,'2021 통장정리 (국내통장)'!D23,'2021 통장정리 (국내통장)'!D24,'2021 통장정리 (국내통장)'!D25,'2021 통장정리 (국내통장)'!D26,'2021 통장정리 (국내통장)'!D31,'2021 통장정리 (국내통장)'!D41,'2021 통장정리 (국내통장)'!D42,'2021 통장정리 (국내통장)'!D43,'2021 통장정리 (국내통장)'!D47,'2021 통장정리 (국내통장)'!D48,'2021 통장정리 (국내통장)'!D50,'2021 통장정리 (국내통장)'!D51,'2021 통장정리 (국내통장)'!D55,'2021 통장정리 (국내통장)'!D68,'2021 통장정리 (국내통장)'!D69,'2021 통장정리 (국내통장)'!D72,'2021 통장정리 (국내통장)'!D73)</f>
        <v>8843150</v>
      </c>
      <c r="L6" s="82"/>
    </row>
    <row r="7" spans="2:12" ht="34.5" x14ac:dyDescent="0.3">
      <c r="B7" s="73">
        <v>3</v>
      </c>
      <c r="C7" s="48" t="s">
        <v>161</v>
      </c>
      <c r="D7" s="47">
        <f t="shared" si="0"/>
        <v>300000</v>
      </c>
      <c r="E7" s="85"/>
      <c r="F7" s="127" t="s">
        <v>171</v>
      </c>
      <c r="G7" s="128"/>
      <c r="H7" s="113">
        <v>2237816</v>
      </c>
      <c r="J7" s="41" t="s">
        <v>117</v>
      </c>
      <c r="K7" s="76">
        <f>SUM('2021 통장정리 (국내통장)'!D54,'2021 통장정리 (국내통장)'!D57,'2021 통장정리 (국내통장)'!D76)</f>
        <v>5000000</v>
      </c>
      <c r="L7" s="40"/>
    </row>
    <row r="8" spans="2:12" ht="39" customHeight="1" x14ac:dyDescent="0.3">
      <c r="B8" s="74">
        <v>4</v>
      </c>
      <c r="C8" s="48" t="s">
        <v>125</v>
      </c>
      <c r="D8" s="47">
        <f t="shared" si="0"/>
        <v>2500000</v>
      </c>
      <c r="E8" s="85"/>
      <c r="F8" s="130" t="s">
        <v>147</v>
      </c>
      <c r="G8" s="131"/>
      <c r="H8" s="89">
        <f>SUM(H5:H7)</f>
        <v>66428131</v>
      </c>
      <c r="J8" s="50" t="s">
        <v>79</v>
      </c>
      <c r="K8" s="76">
        <f>SUM('2021 통장정리 (국내통장)'!I35)</f>
        <v>5000000</v>
      </c>
      <c r="L8" s="40"/>
    </row>
    <row r="9" spans="2:12" ht="34.5" x14ac:dyDescent="0.3">
      <c r="B9" s="74">
        <v>5</v>
      </c>
      <c r="C9" s="48" t="s">
        <v>162</v>
      </c>
      <c r="D9" s="47">
        <f t="shared" si="0"/>
        <v>1401400</v>
      </c>
      <c r="E9" s="85"/>
      <c r="F9" s="125" t="s">
        <v>151</v>
      </c>
      <c r="G9" s="126"/>
      <c r="H9" s="90"/>
      <c r="J9" s="50" t="s">
        <v>80</v>
      </c>
      <c r="K9" s="76">
        <f>SUM('2021 통장정리 (국내통장)'!D29,'2021 통장정리 (국내통장)'!D40,'2021 통장정리 (국내통장)'!D56,'2021 통장정리 (국내통장)'!D75,'2021 통장정리 (국내통장)'!I39)</f>
        <v>41416</v>
      </c>
      <c r="L9" s="40"/>
    </row>
    <row r="10" spans="2:12" ht="34.5" x14ac:dyDescent="0.3">
      <c r="B10" s="74">
        <v>6</v>
      </c>
      <c r="C10" s="48" t="s">
        <v>163</v>
      </c>
      <c r="D10" s="47">
        <f t="shared" si="0"/>
        <v>1877962</v>
      </c>
      <c r="E10" s="85"/>
      <c r="F10" s="132" t="s">
        <v>172</v>
      </c>
      <c r="G10" s="128"/>
      <c r="H10" s="114">
        <v>4690133</v>
      </c>
      <c r="J10" s="50" t="s">
        <v>118</v>
      </c>
      <c r="K10" s="76">
        <f>SUM('2021 통장정리 (국내통장)'!D77)</f>
        <v>2006400</v>
      </c>
      <c r="L10" s="82"/>
    </row>
    <row r="11" spans="2:12" ht="34.5" x14ac:dyDescent="0.3">
      <c r="B11" s="74">
        <v>7</v>
      </c>
      <c r="C11" s="48" t="s">
        <v>164</v>
      </c>
      <c r="D11" s="47">
        <f t="shared" si="0"/>
        <v>10500</v>
      </c>
      <c r="E11" s="85"/>
      <c r="F11" s="127" t="s">
        <v>148</v>
      </c>
      <c r="G11" s="128"/>
      <c r="H11" s="112">
        <v>1401400</v>
      </c>
      <c r="J11" s="50" t="s">
        <v>81</v>
      </c>
      <c r="K11" s="76">
        <f>SUM('2021 통장정리 (국내통장)'!D12)</f>
        <v>190000</v>
      </c>
      <c r="L11" s="50"/>
    </row>
    <row r="12" spans="2:12" ht="34.5" x14ac:dyDescent="0.3">
      <c r="B12" s="74">
        <v>8</v>
      </c>
      <c r="C12" s="48" t="s">
        <v>85</v>
      </c>
      <c r="D12" s="47">
        <f t="shared" si="0"/>
        <v>3329588</v>
      </c>
      <c r="E12" s="85"/>
      <c r="F12" s="127" t="s">
        <v>173</v>
      </c>
      <c r="G12" s="128"/>
      <c r="H12" s="112">
        <v>5282420</v>
      </c>
      <c r="J12" s="50" t="s">
        <v>82</v>
      </c>
      <c r="K12" s="76">
        <f>SUM(K5:K11)</f>
        <v>66428131</v>
      </c>
      <c r="L12" s="50"/>
    </row>
    <row r="13" spans="2:12" ht="39" customHeight="1" x14ac:dyDescent="0.3">
      <c r="B13" s="74">
        <v>9</v>
      </c>
      <c r="C13" s="48" t="s">
        <v>165</v>
      </c>
      <c r="D13" s="47">
        <f>K22</f>
        <v>64370</v>
      </c>
      <c r="E13" s="85"/>
      <c r="F13" s="117" t="s">
        <v>153</v>
      </c>
      <c r="G13" s="118"/>
      <c r="H13" s="91">
        <f>SUM(H10:H12)</f>
        <v>11373953</v>
      </c>
      <c r="J13" s="51" t="s">
        <v>83</v>
      </c>
      <c r="K13" s="77"/>
      <c r="L13" s="77"/>
    </row>
    <row r="14" spans="2:12" ht="34.5" x14ac:dyDescent="0.3">
      <c r="B14" s="74">
        <v>10</v>
      </c>
      <c r="C14" s="48" t="s">
        <v>166</v>
      </c>
      <c r="D14" s="72">
        <f>SUM(D5:D13)</f>
        <v>11373953</v>
      </c>
      <c r="E14" s="86"/>
      <c r="F14" s="130" t="s">
        <v>149</v>
      </c>
      <c r="G14" s="131"/>
      <c r="H14" s="92">
        <f>H8-H13</f>
        <v>55054178</v>
      </c>
      <c r="J14" s="39" t="s">
        <v>152</v>
      </c>
      <c r="K14" s="88">
        <f>SUM('2021 통장정리 (국내통장)'!E33,'2021 통장정리 (국내통장)'!E35,'2021 통장정리 (국내통장)'!E65)</f>
        <v>551400</v>
      </c>
      <c r="L14" s="110"/>
    </row>
    <row r="15" spans="2:12" ht="34.5" x14ac:dyDescent="0.3">
      <c r="F15" s="129" t="s">
        <v>150</v>
      </c>
      <c r="G15" s="129"/>
      <c r="H15" s="93">
        <f>H13+H14</f>
        <v>66428131</v>
      </c>
      <c r="J15" s="39" t="s">
        <v>135</v>
      </c>
      <c r="K15" s="88">
        <f>SUM('2021 통장정리 (국내통장)'!E9,'2021 통장정리 (국내통장)'!E14,'2021 통장정리 (국내통장)'!E18)</f>
        <v>1338733</v>
      </c>
      <c r="L15" s="83"/>
    </row>
    <row r="16" spans="2:12" x14ac:dyDescent="0.3">
      <c r="F16"/>
      <c r="G16"/>
      <c r="H16"/>
      <c r="J16" s="39" t="s">
        <v>124</v>
      </c>
      <c r="K16" s="88">
        <f>SUM('2021 통장정리 (국내통장)'!E71)</f>
        <v>300000</v>
      </c>
      <c r="L16" s="41"/>
    </row>
    <row r="17" spans="2:12" x14ac:dyDescent="0.3">
      <c r="F17"/>
      <c r="G17"/>
      <c r="H17"/>
      <c r="J17" s="39" t="s">
        <v>126</v>
      </c>
      <c r="K17" s="88">
        <f>SUM('2021 통장정리 (국내통장)'!E59,'2021 통장정리 (국내통장)'!E61,'2021 통장정리 (국내통장)'!E62,'2021 통장정리 (국내통장)'!E64,'2021 통장정리 (국내통장)'!E66)</f>
        <v>2500000</v>
      </c>
      <c r="L17" s="88"/>
    </row>
    <row r="18" spans="2:12" x14ac:dyDescent="0.3">
      <c r="B18" s="116" t="s">
        <v>155</v>
      </c>
      <c r="C18" s="116"/>
      <c r="F18" s="42" t="s">
        <v>156</v>
      </c>
      <c r="G18" s="43"/>
      <c r="J18" s="50" t="s">
        <v>84</v>
      </c>
      <c r="K18" s="76">
        <f>SUM('2021 통장정리 (국내통장)'!E44)</f>
        <v>1401400</v>
      </c>
      <c r="L18" s="76"/>
    </row>
    <row r="19" spans="2:12" x14ac:dyDescent="0.3">
      <c r="E19" s="96"/>
      <c r="F19" s="94" t="s">
        <v>177</v>
      </c>
      <c r="G19" s="97"/>
      <c r="J19" s="50" t="s">
        <v>121</v>
      </c>
      <c r="K19" s="76">
        <f>SUM('2021 통장정리 (국내통장)'!E6,'2021 통장정리 (국내통장)'!E11,'2021 통장정리 (국내통장)'!E27,'2021 통장정리 (국내통장)'!E30,'2021 통장정리 (국내통장)'!E36)</f>
        <v>1877962</v>
      </c>
      <c r="L19" s="76"/>
    </row>
    <row r="20" spans="2:12" x14ac:dyDescent="0.3">
      <c r="B20" s="98"/>
      <c r="C20" s="98" t="s">
        <v>88</v>
      </c>
      <c r="D20" s="99" t="s">
        <v>89</v>
      </c>
      <c r="E20" s="96"/>
      <c r="F20" s="123" t="s">
        <v>90</v>
      </c>
      <c r="G20" s="124"/>
      <c r="H20" s="104" t="s">
        <v>91</v>
      </c>
      <c r="J20" s="50" t="s">
        <v>123</v>
      </c>
      <c r="K20" s="76">
        <f>SUM('2021 통장정리 (국내통장)'!E8,'2021 통장정리 (국내통장)'!E13,'2021 통장정리 (국내통장)'!E28,'2021 통장정리 (국내통장)'!E32,'2021 통장정리 (국내통장)'!E34,'2021 통장정리 (국내통장)'!E38,'2021 통장정리 (국내통장)'!E46,'2021 통장정리 (국내통장)'!E49,'2021 통장정리 (국내통장)'!E58,'2021 통장정리 (국내통장)'!E70,'2021 통장정리 (국내통장)'!E74,'2021 통장정리 (국내통장)'!J53,'2021 통장정리 (국내통장)'!E7,'2021 통장정리 (국내통장)'!E10,'2021 통장정리 (국내통장)'!E45,'2021 통장정리 (국내통장)'!E60,'2021 통장정리 (국내통장)'!E63,'2021 통장정리 (국내통장)'!E67)</f>
        <v>10500</v>
      </c>
      <c r="L20" s="82"/>
    </row>
    <row r="21" spans="2:12" ht="34.5" x14ac:dyDescent="0.3">
      <c r="B21" s="100">
        <v>1</v>
      </c>
      <c r="C21" s="101" t="s">
        <v>157</v>
      </c>
      <c r="D21" s="102">
        <v>1000000</v>
      </c>
      <c r="E21" s="96"/>
      <c r="F21" s="121" t="s">
        <v>92</v>
      </c>
      <c r="G21" s="122"/>
      <c r="H21" s="105">
        <f>K24</f>
        <v>55054178</v>
      </c>
      <c r="J21" s="39" t="s">
        <v>85</v>
      </c>
      <c r="K21" s="76">
        <f>SUM('2021 통장정리 (국내통장)'!E78,'2021 통장정리 (국내통장)'!E37)</f>
        <v>3329588</v>
      </c>
      <c r="L21" s="40"/>
    </row>
    <row r="22" spans="2:12" ht="34.5" x14ac:dyDescent="0.3">
      <c r="B22" s="100">
        <v>2</v>
      </c>
      <c r="C22" s="101" t="s">
        <v>136</v>
      </c>
      <c r="D22" s="102">
        <v>1000000</v>
      </c>
      <c r="E22" s="96"/>
      <c r="F22" s="121" t="s">
        <v>93</v>
      </c>
      <c r="G22" s="122"/>
      <c r="H22" s="106">
        <v>20000000</v>
      </c>
      <c r="J22" s="39" t="s">
        <v>144</v>
      </c>
      <c r="K22" s="76">
        <f>SUM('2021 통장정리 (국내통장)'!E79)</f>
        <v>64370</v>
      </c>
      <c r="L22" s="40"/>
    </row>
    <row r="23" spans="2:12" ht="34.5" x14ac:dyDescent="0.3">
      <c r="B23" s="100">
        <v>3</v>
      </c>
      <c r="C23" s="101" t="s">
        <v>174</v>
      </c>
      <c r="D23" s="102">
        <v>12000000</v>
      </c>
      <c r="E23" s="96"/>
      <c r="F23" s="121" t="s">
        <v>94</v>
      </c>
      <c r="G23" s="122"/>
      <c r="H23" s="106">
        <v>15000000</v>
      </c>
      <c r="J23" s="52" t="s">
        <v>86</v>
      </c>
      <c r="K23" s="78">
        <f>SUM(K14:K22)</f>
        <v>11373953</v>
      </c>
      <c r="L23" s="82"/>
    </row>
    <row r="24" spans="2:12" ht="34.5" x14ac:dyDescent="0.3">
      <c r="B24" s="100">
        <v>4</v>
      </c>
      <c r="C24" s="101" t="s">
        <v>137</v>
      </c>
      <c r="D24" s="102">
        <v>1000000</v>
      </c>
      <c r="E24" s="96"/>
      <c r="F24" s="117" t="s">
        <v>95</v>
      </c>
      <c r="G24" s="118"/>
      <c r="H24" s="115">
        <f>SUM(H21:H23)</f>
        <v>90054178</v>
      </c>
      <c r="J24" s="49" t="s">
        <v>87</v>
      </c>
      <c r="K24" s="79">
        <f>K12-K23</f>
        <v>55054178</v>
      </c>
      <c r="L24" s="40"/>
    </row>
    <row r="25" spans="2:12" ht="34.5" x14ac:dyDescent="0.3">
      <c r="B25" s="100">
        <v>5</v>
      </c>
      <c r="C25" s="101" t="s">
        <v>138</v>
      </c>
      <c r="D25" s="102">
        <v>1000000</v>
      </c>
      <c r="E25" s="96"/>
      <c r="F25" s="123" t="s">
        <v>96</v>
      </c>
      <c r="G25" s="124"/>
      <c r="H25" s="107"/>
      <c r="L25" s="111"/>
    </row>
    <row r="26" spans="2:12" ht="34.5" x14ac:dyDescent="0.3">
      <c r="B26" s="100">
        <v>6</v>
      </c>
      <c r="C26" s="101" t="s">
        <v>139</v>
      </c>
      <c r="D26" s="102">
        <v>1500000</v>
      </c>
      <c r="E26" s="96"/>
      <c r="F26" s="119" t="s">
        <v>97</v>
      </c>
      <c r="G26" s="120"/>
      <c r="H26" s="105">
        <v>1000000</v>
      </c>
    </row>
    <row r="27" spans="2:12" ht="34.5" x14ac:dyDescent="0.3">
      <c r="B27" s="100">
        <v>7</v>
      </c>
      <c r="C27" s="101" t="s">
        <v>175</v>
      </c>
      <c r="D27" s="103">
        <v>6000000</v>
      </c>
      <c r="E27" s="96"/>
      <c r="F27" s="119" t="s">
        <v>167</v>
      </c>
      <c r="G27" s="120"/>
      <c r="H27" s="105">
        <v>1000000</v>
      </c>
    </row>
    <row r="28" spans="2:12" ht="34.5" x14ac:dyDescent="0.3">
      <c r="B28" s="100">
        <v>8</v>
      </c>
      <c r="C28" s="101" t="s">
        <v>140</v>
      </c>
      <c r="D28" s="102">
        <v>2000000</v>
      </c>
      <c r="E28" s="96"/>
      <c r="F28" s="119" t="s">
        <v>168</v>
      </c>
      <c r="G28" s="120"/>
      <c r="H28" s="108">
        <v>12000000</v>
      </c>
    </row>
    <row r="29" spans="2:12" ht="34.5" x14ac:dyDescent="0.3">
      <c r="B29" s="100">
        <v>9</v>
      </c>
      <c r="C29" s="101" t="s">
        <v>158</v>
      </c>
      <c r="D29" s="102">
        <f>SUM(D21:D28)</f>
        <v>25500000</v>
      </c>
      <c r="E29" s="96"/>
      <c r="F29" s="119" t="s">
        <v>169</v>
      </c>
      <c r="G29" s="120"/>
      <c r="H29" s="105">
        <v>1000000</v>
      </c>
    </row>
    <row r="30" spans="2:12" x14ac:dyDescent="0.3">
      <c r="B30" s="96"/>
      <c r="C30" s="96"/>
      <c r="D30" s="96"/>
      <c r="E30" s="96"/>
      <c r="F30" s="119" t="s">
        <v>98</v>
      </c>
      <c r="G30" s="120"/>
      <c r="H30" s="105">
        <v>1000000</v>
      </c>
    </row>
    <row r="31" spans="2:12" x14ac:dyDescent="0.3">
      <c r="B31" s="96"/>
      <c r="C31" s="96"/>
      <c r="D31" s="96"/>
      <c r="E31" s="96"/>
      <c r="F31" s="119" t="s">
        <v>99</v>
      </c>
      <c r="G31" s="120"/>
      <c r="H31" s="105">
        <v>1500000</v>
      </c>
    </row>
    <row r="32" spans="2:12" x14ac:dyDescent="0.3">
      <c r="B32" s="96"/>
      <c r="C32" s="96"/>
      <c r="D32" s="96"/>
      <c r="E32" s="96"/>
      <c r="F32" s="121" t="s">
        <v>176</v>
      </c>
      <c r="G32" s="122"/>
      <c r="H32" s="105">
        <v>6000000</v>
      </c>
    </row>
    <row r="33" spans="2:8" x14ac:dyDescent="0.3">
      <c r="B33" s="96"/>
      <c r="C33" s="96"/>
      <c r="D33" s="96"/>
      <c r="E33" s="96"/>
      <c r="F33" s="121" t="s">
        <v>100</v>
      </c>
      <c r="G33" s="122"/>
      <c r="H33" s="105">
        <v>2000000</v>
      </c>
    </row>
    <row r="34" spans="2:8" x14ac:dyDescent="0.3">
      <c r="B34" s="96"/>
      <c r="C34" s="96"/>
      <c r="D34" s="96"/>
      <c r="E34" s="96"/>
      <c r="F34" s="121" t="s">
        <v>141</v>
      </c>
      <c r="G34" s="122"/>
      <c r="H34" s="105">
        <f>SUM(H26:H33)</f>
        <v>25500000</v>
      </c>
    </row>
    <row r="35" spans="2:8" x14ac:dyDescent="0.3">
      <c r="B35" s="96"/>
      <c r="C35" s="96"/>
      <c r="D35" s="96"/>
      <c r="E35" s="96"/>
      <c r="F35" s="117" t="s">
        <v>101</v>
      </c>
      <c r="G35" s="118"/>
      <c r="H35" s="109">
        <f>H24-H34</f>
        <v>64554178</v>
      </c>
    </row>
    <row r="36" spans="2:8" x14ac:dyDescent="0.3">
      <c r="B36"/>
      <c r="C36"/>
      <c r="D36"/>
      <c r="E36"/>
      <c r="F36"/>
      <c r="G36"/>
    </row>
    <row r="37" spans="2:8" x14ac:dyDescent="0.3">
      <c r="B37"/>
      <c r="C37"/>
      <c r="D37"/>
      <c r="E37"/>
      <c r="F37"/>
      <c r="G37"/>
    </row>
    <row r="38" spans="2:8" ht="18" customHeight="1" x14ac:dyDescent="0.3">
      <c r="B38"/>
      <c r="C38"/>
      <c r="D38"/>
      <c r="E38"/>
      <c r="F38"/>
      <c r="G38"/>
    </row>
    <row r="39" spans="2:8" ht="22.15" customHeight="1" x14ac:dyDescent="0.3">
      <c r="B39"/>
      <c r="C39"/>
      <c r="D39"/>
      <c r="E39"/>
      <c r="F39"/>
      <c r="G39"/>
    </row>
    <row r="40" spans="2:8" ht="18" customHeight="1" x14ac:dyDescent="0.3">
      <c r="B40"/>
      <c r="C40"/>
      <c r="D40"/>
      <c r="E40"/>
      <c r="F40"/>
      <c r="G40"/>
    </row>
    <row r="41" spans="2:8" ht="16.899999999999999" customHeight="1" x14ac:dyDescent="0.3">
      <c r="B41"/>
      <c r="C41"/>
      <c r="D41"/>
      <c r="E41"/>
      <c r="F41"/>
      <c r="G41"/>
    </row>
    <row r="42" spans="2:8" ht="19.5" customHeight="1" x14ac:dyDescent="0.3">
      <c r="B42"/>
      <c r="C42"/>
      <c r="D42"/>
      <c r="E42"/>
      <c r="F42"/>
      <c r="G42"/>
    </row>
    <row r="43" spans="2:8" ht="19.5" customHeight="1" x14ac:dyDescent="0.3">
      <c r="B43"/>
      <c r="C43"/>
      <c r="D43"/>
      <c r="E43"/>
      <c r="F43"/>
      <c r="G43"/>
    </row>
    <row r="44" spans="2:8" ht="17.25" customHeight="1" x14ac:dyDescent="0.3">
      <c r="B44"/>
      <c r="C44"/>
      <c r="D44"/>
      <c r="E44"/>
      <c r="F44"/>
      <c r="G44"/>
    </row>
    <row r="45" spans="2:8" ht="15.75" customHeight="1" x14ac:dyDescent="0.3">
      <c r="B45"/>
      <c r="C45"/>
      <c r="D45"/>
      <c r="E45"/>
      <c r="F45"/>
      <c r="G45"/>
    </row>
    <row r="46" spans="2:8" ht="17.25" customHeight="1" x14ac:dyDescent="0.3">
      <c r="B46"/>
      <c r="C46"/>
      <c r="D46"/>
      <c r="E46"/>
      <c r="F46"/>
      <c r="G46"/>
    </row>
    <row r="47" spans="2:8" ht="19.5" customHeight="1" x14ac:dyDescent="0.3">
      <c r="B47"/>
      <c r="C47"/>
      <c r="D47"/>
      <c r="E47"/>
      <c r="F47"/>
      <c r="G47"/>
    </row>
    <row r="48" spans="2:8" x14ac:dyDescent="0.3">
      <c r="B48"/>
      <c r="C48"/>
      <c r="D48"/>
      <c r="E48"/>
      <c r="F48"/>
      <c r="G48"/>
    </row>
    <row r="49" spans="2:7" x14ac:dyDescent="0.3">
      <c r="B49"/>
      <c r="C49"/>
      <c r="D49"/>
      <c r="E49"/>
      <c r="F49"/>
      <c r="G49"/>
    </row>
  </sheetData>
  <mergeCells count="30">
    <mergeCell ref="F28:G28"/>
    <mergeCell ref="F29:G29"/>
    <mergeCell ref="F4:G4"/>
    <mergeCell ref="F5:G5"/>
    <mergeCell ref="F6:G6"/>
    <mergeCell ref="F15:G15"/>
    <mergeCell ref="F8:G8"/>
    <mergeCell ref="F9:G9"/>
    <mergeCell ref="F12:G12"/>
    <mergeCell ref="F7:G7"/>
    <mergeCell ref="F10:G10"/>
    <mergeCell ref="F11:G11"/>
    <mergeCell ref="F13:G13"/>
    <mergeCell ref="F14:G14"/>
    <mergeCell ref="B2:C2"/>
    <mergeCell ref="B18:C18"/>
    <mergeCell ref="F35:G35"/>
    <mergeCell ref="F30:G30"/>
    <mergeCell ref="F31:G31"/>
    <mergeCell ref="F32:G32"/>
    <mergeCell ref="F33:G33"/>
    <mergeCell ref="F34:G34"/>
    <mergeCell ref="F20:G20"/>
    <mergeCell ref="F21:G21"/>
    <mergeCell ref="F22:G22"/>
    <mergeCell ref="F23:G23"/>
    <mergeCell ref="F24:G24"/>
    <mergeCell ref="F25:G25"/>
    <mergeCell ref="F26:G26"/>
    <mergeCell ref="F27:G27"/>
  </mergeCells>
  <phoneticPr fontId="1"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3"/>
  <sheetViews>
    <sheetView topLeftCell="D65" workbookViewId="0">
      <selection activeCell="F16" sqref="F16"/>
    </sheetView>
  </sheetViews>
  <sheetFormatPr defaultColWidth="7.44140625" defaultRowHeight="17.25" x14ac:dyDescent="0.3"/>
  <cols>
    <col min="1" max="1" width="9.77734375" style="14" bestFit="1" customWidth="1"/>
    <col min="2" max="2" width="19.21875" style="14" bestFit="1" customWidth="1"/>
    <col min="3" max="3" width="56.21875" style="9" bestFit="1" customWidth="1"/>
    <col min="4" max="4" width="13.21875" style="14" bestFit="1" customWidth="1"/>
    <col min="5" max="5" width="12.77734375" style="14" bestFit="1" customWidth="1"/>
    <col min="6" max="6" width="9.77734375" style="9" bestFit="1" customWidth="1"/>
    <col min="7" max="7" width="19" style="9" bestFit="1" customWidth="1"/>
    <col min="8" max="8" width="74.21875" style="9" bestFit="1" customWidth="1"/>
    <col min="9" max="10" width="12.77734375" style="9" bestFit="1" customWidth="1"/>
    <col min="11" max="16384" width="7.44140625" style="9"/>
  </cols>
  <sheetData>
    <row r="1" spans="1:10" x14ac:dyDescent="0.3">
      <c r="A1" s="6" t="s">
        <v>65</v>
      </c>
      <c r="B1" s="7">
        <v>45347165</v>
      </c>
      <c r="C1" s="8"/>
      <c r="D1" s="9"/>
      <c r="E1" s="9"/>
    </row>
    <row r="2" spans="1:10" x14ac:dyDescent="0.3">
      <c r="A2" s="133" t="s">
        <v>69</v>
      </c>
      <c r="B2" s="133"/>
      <c r="C2" s="133"/>
      <c r="D2" s="133"/>
      <c r="E2" s="133"/>
      <c r="F2" s="133" t="s">
        <v>70</v>
      </c>
      <c r="G2" s="133"/>
      <c r="H2" s="133"/>
      <c r="I2" s="133"/>
      <c r="J2" s="133"/>
    </row>
    <row r="3" spans="1:10" x14ac:dyDescent="0.3">
      <c r="A3" s="10" t="s">
        <v>47</v>
      </c>
      <c r="B3" s="10" t="s">
        <v>48</v>
      </c>
      <c r="C3" s="10" t="s">
        <v>49</v>
      </c>
      <c r="D3" s="11" t="s">
        <v>50</v>
      </c>
      <c r="E3" s="12" t="s">
        <v>51</v>
      </c>
      <c r="F3" s="10" t="s">
        <v>47</v>
      </c>
      <c r="G3" s="10" t="s">
        <v>48</v>
      </c>
      <c r="H3" s="10" t="s">
        <v>49</v>
      </c>
      <c r="I3" s="11" t="s">
        <v>50</v>
      </c>
      <c r="J3" s="12" t="s">
        <v>51</v>
      </c>
    </row>
    <row r="4" spans="1:10" x14ac:dyDescent="0.3">
      <c r="A4" s="13"/>
      <c r="C4" s="14" t="s">
        <v>53</v>
      </c>
      <c r="D4" s="15">
        <v>45347165</v>
      </c>
      <c r="E4" s="1"/>
      <c r="H4" s="9" t="s">
        <v>71</v>
      </c>
      <c r="I4" s="16">
        <v>0</v>
      </c>
      <c r="J4" s="17"/>
    </row>
    <row r="5" spans="1:10" x14ac:dyDescent="0.3">
      <c r="A5" s="18">
        <v>20210106</v>
      </c>
      <c r="B5" s="18" t="s">
        <v>0</v>
      </c>
      <c r="C5" s="18" t="s">
        <v>38</v>
      </c>
      <c r="D5" s="15">
        <v>3000000</v>
      </c>
      <c r="E5" s="1"/>
      <c r="I5" s="17"/>
      <c r="J5" s="17"/>
    </row>
    <row r="6" spans="1:10" x14ac:dyDescent="0.3">
      <c r="A6" s="18">
        <v>20210107</v>
      </c>
      <c r="B6" s="18" t="s">
        <v>66</v>
      </c>
      <c r="C6" s="18" t="s">
        <v>129</v>
      </c>
      <c r="E6" s="15">
        <v>1200000</v>
      </c>
      <c r="I6" s="17"/>
      <c r="J6" s="17"/>
    </row>
    <row r="7" spans="1:10" x14ac:dyDescent="0.3">
      <c r="A7" s="18">
        <v>20210107</v>
      </c>
      <c r="B7" s="18" t="s">
        <v>131</v>
      </c>
      <c r="C7" s="18" t="s">
        <v>130</v>
      </c>
      <c r="E7" s="15">
        <v>1000</v>
      </c>
      <c r="I7" s="17"/>
      <c r="J7" s="17"/>
    </row>
    <row r="8" spans="1:10" x14ac:dyDescent="0.3">
      <c r="A8" s="18">
        <v>20210111</v>
      </c>
      <c r="B8" s="18" t="s">
        <v>1</v>
      </c>
      <c r="C8" s="14" t="s">
        <v>45</v>
      </c>
      <c r="E8" s="15">
        <v>80</v>
      </c>
      <c r="I8" s="17"/>
      <c r="J8" s="17"/>
    </row>
    <row r="9" spans="1:10" x14ac:dyDescent="0.3">
      <c r="A9" s="18">
        <v>20210118</v>
      </c>
      <c r="B9" s="18" t="s">
        <v>33</v>
      </c>
      <c r="C9" s="18" t="s">
        <v>127</v>
      </c>
      <c r="E9" s="15">
        <v>600000</v>
      </c>
      <c r="I9" s="17"/>
      <c r="J9" s="17"/>
    </row>
    <row r="10" spans="1:10" x14ac:dyDescent="0.3">
      <c r="A10" s="18">
        <v>20210118</v>
      </c>
      <c r="B10" s="18" t="s">
        <v>131</v>
      </c>
      <c r="C10" s="18" t="s">
        <v>128</v>
      </c>
      <c r="E10" s="15">
        <v>1000</v>
      </c>
      <c r="I10" s="17"/>
      <c r="J10" s="17"/>
    </row>
    <row r="11" spans="1:10" x14ac:dyDescent="0.3">
      <c r="A11" s="18">
        <v>20210123</v>
      </c>
      <c r="B11" s="18" t="s">
        <v>2</v>
      </c>
      <c r="C11" s="18" t="s">
        <v>56</v>
      </c>
      <c r="E11" s="15">
        <v>167689</v>
      </c>
      <c r="F11" s="19"/>
      <c r="I11" s="17"/>
      <c r="J11" s="17"/>
    </row>
    <row r="12" spans="1:10" x14ac:dyDescent="0.3">
      <c r="A12" s="18">
        <v>20210204</v>
      </c>
      <c r="B12" s="18" t="s">
        <v>33</v>
      </c>
      <c r="C12" s="18" t="s">
        <v>58</v>
      </c>
      <c r="D12" s="15">
        <v>190000</v>
      </c>
      <c r="E12" s="1"/>
      <c r="F12" s="19"/>
      <c r="I12" s="17"/>
      <c r="J12" s="17"/>
    </row>
    <row r="13" spans="1:10" x14ac:dyDescent="0.3">
      <c r="A13" s="18">
        <v>20210210</v>
      </c>
      <c r="B13" s="18" t="s">
        <v>1</v>
      </c>
      <c r="C13" s="14" t="s">
        <v>45</v>
      </c>
      <c r="E13" s="15">
        <v>80</v>
      </c>
      <c r="I13" s="17"/>
      <c r="J13" s="17"/>
    </row>
    <row r="14" spans="1:10" x14ac:dyDescent="0.3">
      <c r="A14" s="18">
        <v>20210217</v>
      </c>
      <c r="B14" s="18" t="s">
        <v>35</v>
      </c>
      <c r="C14" s="18" t="s">
        <v>57</v>
      </c>
      <c r="E14" s="15">
        <v>368492</v>
      </c>
      <c r="I14" s="17"/>
      <c r="J14" s="17"/>
    </row>
    <row r="15" spans="1:10" x14ac:dyDescent="0.3">
      <c r="A15" s="18">
        <v>20210223</v>
      </c>
      <c r="B15" s="18" t="s">
        <v>3</v>
      </c>
      <c r="C15" s="18" t="s">
        <v>38</v>
      </c>
      <c r="D15" s="15">
        <v>250000</v>
      </c>
      <c r="E15" s="1"/>
      <c r="I15" s="17"/>
      <c r="J15" s="17"/>
    </row>
    <row r="16" spans="1:10" x14ac:dyDescent="0.3">
      <c r="A16" s="18">
        <v>20210223</v>
      </c>
      <c r="B16" s="18" t="s">
        <v>4</v>
      </c>
      <c r="C16" s="18" t="s">
        <v>38</v>
      </c>
      <c r="D16" s="15">
        <v>250000</v>
      </c>
      <c r="E16" s="1"/>
      <c r="I16" s="17"/>
      <c r="J16" s="17"/>
    </row>
    <row r="17" spans="1:10" x14ac:dyDescent="0.3">
      <c r="A17" s="18">
        <v>20210224</v>
      </c>
      <c r="B17" s="18" t="s">
        <v>5</v>
      </c>
      <c r="C17" s="18" t="s">
        <v>38</v>
      </c>
      <c r="D17" s="15">
        <v>300000</v>
      </c>
      <c r="E17" s="1"/>
      <c r="G17" s="19"/>
      <c r="I17" s="17"/>
      <c r="J17" s="17"/>
    </row>
    <row r="18" spans="1:10" x14ac:dyDescent="0.3">
      <c r="A18" s="18">
        <v>20210224</v>
      </c>
      <c r="B18" s="18" t="s">
        <v>34</v>
      </c>
      <c r="C18" s="18" t="s">
        <v>57</v>
      </c>
      <c r="E18" s="15">
        <v>370241</v>
      </c>
      <c r="I18" s="17"/>
      <c r="J18" s="17"/>
    </row>
    <row r="19" spans="1:10" x14ac:dyDescent="0.3">
      <c r="A19" s="18">
        <v>20210224</v>
      </c>
      <c r="B19" s="18" t="s">
        <v>6</v>
      </c>
      <c r="C19" s="18" t="s">
        <v>38</v>
      </c>
      <c r="D19" s="15">
        <v>250000</v>
      </c>
      <c r="I19" s="17"/>
      <c r="J19" s="17"/>
    </row>
    <row r="20" spans="1:10" x14ac:dyDescent="0.3">
      <c r="A20" s="18">
        <v>20210224</v>
      </c>
      <c r="B20" s="18" t="s">
        <v>7</v>
      </c>
      <c r="C20" s="18" t="s">
        <v>38</v>
      </c>
      <c r="D20" s="15">
        <v>250000</v>
      </c>
      <c r="E20" s="1"/>
      <c r="F20" s="19"/>
      <c r="I20" s="17"/>
      <c r="J20" s="17"/>
    </row>
    <row r="21" spans="1:10" x14ac:dyDescent="0.3">
      <c r="A21" s="18">
        <v>20210226</v>
      </c>
      <c r="B21" s="18" t="s">
        <v>8</v>
      </c>
      <c r="C21" s="18" t="s">
        <v>38</v>
      </c>
      <c r="D21" s="15">
        <v>250000</v>
      </c>
      <c r="E21" s="1"/>
      <c r="G21" s="19"/>
      <c r="I21" s="17"/>
      <c r="J21" s="17"/>
    </row>
    <row r="22" spans="1:10" x14ac:dyDescent="0.3">
      <c r="A22" s="18">
        <v>20210228</v>
      </c>
      <c r="B22" s="81" t="s">
        <v>9</v>
      </c>
      <c r="C22" s="18" t="s">
        <v>38</v>
      </c>
      <c r="D22" s="15">
        <v>250000</v>
      </c>
      <c r="E22" s="1"/>
      <c r="I22" s="17"/>
      <c r="J22" s="17"/>
    </row>
    <row r="23" spans="1:10" x14ac:dyDescent="0.3">
      <c r="A23" s="18">
        <v>20210301</v>
      </c>
      <c r="B23" s="18" t="s">
        <v>10</v>
      </c>
      <c r="C23" s="18" t="s">
        <v>38</v>
      </c>
      <c r="D23" s="15">
        <v>300000</v>
      </c>
      <c r="E23" s="1"/>
      <c r="G23" s="20"/>
      <c r="I23" s="17"/>
      <c r="J23" s="17"/>
    </row>
    <row r="24" spans="1:10" x14ac:dyDescent="0.3">
      <c r="A24" s="18">
        <v>20210303</v>
      </c>
      <c r="B24" s="18" t="s">
        <v>11</v>
      </c>
      <c r="C24" s="18" t="s">
        <v>38</v>
      </c>
      <c r="D24" s="15">
        <v>250000</v>
      </c>
      <c r="E24" s="1"/>
      <c r="I24" s="17"/>
      <c r="J24" s="17"/>
    </row>
    <row r="25" spans="1:10" x14ac:dyDescent="0.3">
      <c r="A25" s="18">
        <v>20210303</v>
      </c>
      <c r="B25" s="81" t="s">
        <v>12</v>
      </c>
      <c r="C25" s="18" t="s">
        <v>38</v>
      </c>
      <c r="D25" s="15">
        <v>300000</v>
      </c>
      <c r="G25" s="19"/>
      <c r="I25" s="17"/>
      <c r="J25" s="17"/>
    </row>
    <row r="26" spans="1:10" x14ac:dyDescent="0.3">
      <c r="A26" s="18">
        <v>20210304</v>
      </c>
      <c r="B26" s="18" t="s">
        <v>13</v>
      </c>
      <c r="C26" s="18" t="s">
        <v>38</v>
      </c>
      <c r="D26" s="15">
        <v>300000</v>
      </c>
      <c r="I26" s="17"/>
      <c r="J26" s="17"/>
    </row>
    <row r="27" spans="1:10" x14ac:dyDescent="0.3">
      <c r="A27" s="18">
        <v>20210310</v>
      </c>
      <c r="B27" s="18" t="s">
        <v>2</v>
      </c>
      <c r="C27" s="18" t="s">
        <v>56</v>
      </c>
      <c r="E27" s="15">
        <v>17873</v>
      </c>
      <c r="I27" s="17"/>
      <c r="J27" s="17"/>
    </row>
    <row r="28" spans="1:10" x14ac:dyDescent="0.3">
      <c r="A28" s="18">
        <v>20210310</v>
      </c>
      <c r="B28" s="18" t="s">
        <v>1</v>
      </c>
      <c r="C28" s="14" t="s">
        <v>45</v>
      </c>
      <c r="E28" s="15">
        <v>200</v>
      </c>
      <c r="I28" s="17"/>
      <c r="J28" s="17"/>
    </row>
    <row r="29" spans="1:10" x14ac:dyDescent="0.3">
      <c r="A29" s="18">
        <v>20210320</v>
      </c>
      <c r="B29" s="18" t="s">
        <v>14</v>
      </c>
      <c r="C29" s="18" t="s">
        <v>19</v>
      </c>
      <c r="D29" s="15">
        <v>9900</v>
      </c>
      <c r="I29" s="17"/>
      <c r="J29" s="17"/>
    </row>
    <row r="30" spans="1:10" x14ac:dyDescent="0.3">
      <c r="A30" s="18">
        <v>20210326</v>
      </c>
      <c r="B30" s="18" t="s">
        <v>2</v>
      </c>
      <c r="C30" s="18" t="s">
        <v>56</v>
      </c>
      <c r="E30" s="15">
        <v>173109</v>
      </c>
      <c r="I30" s="17"/>
      <c r="J30" s="17"/>
    </row>
    <row r="31" spans="1:10" x14ac:dyDescent="0.3">
      <c r="A31" s="18">
        <v>20210402</v>
      </c>
      <c r="B31" s="18" t="s">
        <v>15</v>
      </c>
      <c r="C31" s="18" t="s">
        <v>38</v>
      </c>
      <c r="D31" s="15">
        <v>50000</v>
      </c>
      <c r="I31" s="17"/>
      <c r="J31" s="17"/>
    </row>
    <row r="32" spans="1:10" x14ac:dyDescent="0.3">
      <c r="A32" s="18">
        <v>20210412</v>
      </c>
      <c r="B32" s="18" t="s">
        <v>1</v>
      </c>
      <c r="C32" s="14" t="s">
        <v>45</v>
      </c>
      <c r="E32" s="15">
        <v>120</v>
      </c>
      <c r="I32" s="17"/>
      <c r="J32" s="17"/>
    </row>
    <row r="33" spans="1:10" x14ac:dyDescent="0.3">
      <c r="A33" s="18">
        <v>20210428</v>
      </c>
      <c r="B33" s="18" t="s">
        <v>16</v>
      </c>
      <c r="C33" s="18" t="s">
        <v>59</v>
      </c>
      <c r="E33" s="15">
        <v>95700</v>
      </c>
      <c r="I33" s="17"/>
      <c r="J33" s="17"/>
    </row>
    <row r="34" spans="1:10" x14ac:dyDescent="0.3">
      <c r="A34" s="18">
        <v>20210510</v>
      </c>
      <c r="B34" s="18" t="s">
        <v>1</v>
      </c>
      <c r="C34" s="14" t="s">
        <v>45</v>
      </c>
      <c r="E34" s="15">
        <v>40</v>
      </c>
      <c r="I34" s="17"/>
      <c r="J34" s="17"/>
    </row>
    <row r="35" spans="1:10" x14ac:dyDescent="0.3">
      <c r="A35" s="18">
        <v>20210514</v>
      </c>
      <c r="B35" s="18" t="s">
        <v>16</v>
      </c>
      <c r="C35" s="18" t="s">
        <v>59</v>
      </c>
      <c r="E35" s="15">
        <v>107700</v>
      </c>
      <c r="F35" s="14">
        <v>20210514</v>
      </c>
      <c r="G35" s="14" t="s">
        <v>37</v>
      </c>
      <c r="I35" s="21">
        <v>5000000</v>
      </c>
      <c r="J35" s="17"/>
    </row>
    <row r="36" spans="1:10" x14ac:dyDescent="0.3">
      <c r="A36" s="18">
        <v>20210519</v>
      </c>
      <c r="B36" s="18" t="s">
        <v>17</v>
      </c>
      <c r="C36" s="18" t="s">
        <v>60</v>
      </c>
      <c r="E36" s="15">
        <v>319291</v>
      </c>
      <c r="I36" s="17"/>
      <c r="J36" s="17"/>
    </row>
    <row r="37" spans="1:10" x14ac:dyDescent="0.3">
      <c r="A37" s="18">
        <v>20210528</v>
      </c>
      <c r="B37" s="18" t="s">
        <v>36</v>
      </c>
      <c r="C37" s="18" t="s">
        <v>52</v>
      </c>
      <c r="E37" s="15">
        <v>1613959</v>
      </c>
      <c r="I37" s="17"/>
      <c r="J37" s="17"/>
    </row>
    <row r="38" spans="1:10" x14ac:dyDescent="0.3">
      <c r="A38" s="18">
        <v>20210610</v>
      </c>
      <c r="B38" s="18" t="s">
        <v>1</v>
      </c>
      <c r="C38" s="14" t="s">
        <v>45</v>
      </c>
      <c r="E38" s="15">
        <v>60</v>
      </c>
      <c r="I38" s="17"/>
      <c r="J38" s="17"/>
    </row>
    <row r="39" spans="1:10" x14ac:dyDescent="0.3">
      <c r="A39" s="18"/>
      <c r="B39" s="18"/>
      <c r="C39" s="14"/>
      <c r="E39" s="15"/>
      <c r="F39" s="14">
        <v>20210612</v>
      </c>
      <c r="G39" s="14" t="s">
        <v>14</v>
      </c>
      <c r="I39" s="21">
        <v>397</v>
      </c>
      <c r="J39" s="17"/>
    </row>
    <row r="40" spans="1:10" x14ac:dyDescent="0.3">
      <c r="A40" s="18">
        <v>20210619</v>
      </c>
      <c r="B40" s="18" t="s">
        <v>14</v>
      </c>
      <c r="C40" s="18" t="s">
        <v>18</v>
      </c>
      <c r="D40" s="15">
        <v>10150</v>
      </c>
      <c r="E40" s="1"/>
      <c r="I40" s="17"/>
      <c r="J40" s="17"/>
    </row>
    <row r="41" spans="1:10" x14ac:dyDescent="0.3">
      <c r="A41" s="18">
        <v>20210626</v>
      </c>
      <c r="B41" s="18" t="s">
        <v>20</v>
      </c>
      <c r="C41" s="18" t="s">
        <v>38</v>
      </c>
      <c r="D41" s="15">
        <v>50000</v>
      </c>
      <c r="E41" s="1"/>
      <c r="I41" s="17"/>
      <c r="J41" s="17"/>
    </row>
    <row r="42" spans="1:10" x14ac:dyDescent="0.3">
      <c r="A42" s="18">
        <v>20210630</v>
      </c>
      <c r="B42" s="18" t="s">
        <v>21</v>
      </c>
      <c r="C42" s="18" t="s">
        <v>38</v>
      </c>
      <c r="D42" s="15">
        <v>50000</v>
      </c>
      <c r="I42" s="17"/>
      <c r="J42" s="17"/>
    </row>
    <row r="43" spans="1:10" x14ac:dyDescent="0.3">
      <c r="A43" s="18">
        <v>20210630</v>
      </c>
      <c r="B43" s="18" t="s">
        <v>22</v>
      </c>
      <c r="C43" s="18" t="s">
        <v>38</v>
      </c>
      <c r="D43" s="15">
        <v>50000</v>
      </c>
      <c r="E43" s="1"/>
      <c r="I43" s="17"/>
      <c r="J43" s="17"/>
    </row>
    <row r="44" spans="1:10" x14ac:dyDescent="0.3">
      <c r="A44" s="18">
        <v>20210705</v>
      </c>
      <c r="B44" s="18" t="s">
        <v>67</v>
      </c>
      <c r="C44" s="18" t="s">
        <v>132</v>
      </c>
      <c r="E44" s="15">
        <v>1401400</v>
      </c>
      <c r="I44" s="17"/>
      <c r="J44" s="17"/>
    </row>
    <row r="45" spans="1:10" x14ac:dyDescent="0.3">
      <c r="A45" s="18">
        <v>20210705</v>
      </c>
      <c r="B45" s="18" t="s">
        <v>131</v>
      </c>
      <c r="C45" s="18" t="s">
        <v>133</v>
      </c>
      <c r="E45" s="15">
        <v>1000</v>
      </c>
      <c r="I45" s="17"/>
      <c r="J45" s="17"/>
    </row>
    <row r="46" spans="1:10" x14ac:dyDescent="0.3">
      <c r="A46" s="18">
        <v>20210712</v>
      </c>
      <c r="B46" s="18" t="s">
        <v>1</v>
      </c>
      <c r="C46" s="14" t="s">
        <v>45</v>
      </c>
      <c r="E46" s="15">
        <v>60</v>
      </c>
      <c r="I46" s="17"/>
      <c r="J46" s="17"/>
    </row>
    <row r="47" spans="1:10" x14ac:dyDescent="0.3">
      <c r="A47" s="18">
        <v>20210726</v>
      </c>
      <c r="B47" s="18" t="s">
        <v>25</v>
      </c>
      <c r="C47" s="18" t="s">
        <v>38</v>
      </c>
      <c r="D47" s="15">
        <v>50000</v>
      </c>
      <c r="E47" s="1"/>
      <c r="I47" s="17"/>
      <c r="J47" s="17"/>
    </row>
    <row r="48" spans="1:10" x14ac:dyDescent="0.3">
      <c r="A48" s="18">
        <v>20210728</v>
      </c>
      <c r="B48" s="18" t="s">
        <v>26</v>
      </c>
      <c r="C48" s="18" t="s">
        <v>38</v>
      </c>
      <c r="D48" s="15">
        <v>300000</v>
      </c>
      <c r="E48" s="1"/>
      <c r="I48" s="17"/>
      <c r="J48" s="17"/>
    </row>
    <row r="49" spans="1:10" x14ac:dyDescent="0.3">
      <c r="A49" s="18">
        <v>20210810</v>
      </c>
      <c r="B49" s="18" t="s">
        <v>1</v>
      </c>
      <c r="C49" s="14" t="s">
        <v>45</v>
      </c>
      <c r="E49" s="15">
        <v>60</v>
      </c>
      <c r="I49" s="17"/>
      <c r="J49" s="17"/>
    </row>
    <row r="50" spans="1:10" x14ac:dyDescent="0.3">
      <c r="A50" s="18">
        <v>20210903</v>
      </c>
      <c r="B50" s="18" t="s">
        <v>23</v>
      </c>
      <c r="C50" s="18" t="s">
        <v>38</v>
      </c>
      <c r="D50" s="15">
        <v>20000</v>
      </c>
      <c r="E50" s="1"/>
      <c r="I50" s="17"/>
      <c r="J50" s="17"/>
    </row>
    <row r="51" spans="1:10" x14ac:dyDescent="0.3">
      <c r="A51" s="18">
        <v>20210903</v>
      </c>
      <c r="B51" s="18" t="s">
        <v>24</v>
      </c>
      <c r="C51" s="18" t="s">
        <v>38</v>
      </c>
      <c r="D51" s="15">
        <v>573150</v>
      </c>
      <c r="E51" s="1"/>
      <c r="I51" s="17"/>
      <c r="J51" s="17"/>
    </row>
    <row r="52" spans="1:10" x14ac:dyDescent="0.3">
      <c r="A52" s="18">
        <v>20210914</v>
      </c>
      <c r="B52" s="18" t="s">
        <v>68</v>
      </c>
      <c r="C52" s="18" t="s">
        <v>61</v>
      </c>
      <c r="D52" s="15">
        <v>4800000</v>
      </c>
      <c r="F52" s="14">
        <v>20210914</v>
      </c>
      <c r="G52" s="18" t="s">
        <v>68</v>
      </c>
      <c r="H52" s="14" t="s">
        <v>61</v>
      </c>
      <c r="I52" s="21"/>
      <c r="J52" s="21">
        <v>4800000</v>
      </c>
    </row>
    <row r="53" spans="1:10" x14ac:dyDescent="0.3">
      <c r="A53" s="18"/>
      <c r="B53" s="18"/>
      <c r="C53" s="18"/>
      <c r="D53" s="15"/>
      <c r="F53" s="14">
        <v>20210914</v>
      </c>
      <c r="G53" s="18" t="s">
        <v>68</v>
      </c>
      <c r="H53" s="14" t="s">
        <v>122</v>
      </c>
      <c r="I53" s="21"/>
      <c r="J53" s="21">
        <v>3500</v>
      </c>
    </row>
    <row r="54" spans="1:10" x14ac:dyDescent="0.3">
      <c r="A54" s="18">
        <v>20210915</v>
      </c>
      <c r="B54" s="18" t="s">
        <v>27</v>
      </c>
      <c r="C54" s="18" t="s">
        <v>55</v>
      </c>
      <c r="D54" s="15">
        <v>2000000</v>
      </c>
      <c r="F54" s="14"/>
      <c r="G54" s="14"/>
      <c r="I54" s="21"/>
      <c r="J54" s="21"/>
    </row>
    <row r="55" spans="1:10" x14ac:dyDescent="0.3">
      <c r="A55" s="18">
        <v>20210917</v>
      </c>
      <c r="B55" s="18" t="s">
        <v>28</v>
      </c>
      <c r="C55" s="18" t="s">
        <v>38</v>
      </c>
      <c r="D55" s="15">
        <v>50000</v>
      </c>
      <c r="I55" s="17"/>
      <c r="J55" s="17"/>
    </row>
    <row r="56" spans="1:10" x14ac:dyDescent="0.3">
      <c r="A56" s="18">
        <v>20210918</v>
      </c>
      <c r="B56" s="18" t="s">
        <v>14</v>
      </c>
      <c r="C56" s="18" t="s">
        <v>29</v>
      </c>
      <c r="D56" s="15">
        <v>9727</v>
      </c>
      <c r="I56" s="17"/>
      <c r="J56" s="17"/>
    </row>
    <row r="57" spans="1:10" x14ac:dyDescent="0.3">
      <c r="A57" s="18">
        <v>20211005</v>
      </c>
      <c r="B57" s="18" t="s">
        <v>30</v>
      </c>
      <c r="C57" s="18" t="s">
        <v>55</v>
      </c>
      <c r="D57" s="15">
        <v>2000000</v>
      </c>
      <c r="E57" s="1"/>
      <c r="I57" s="17"/>
      <c r="J57" s="17"/>
    </row>
    <row r="58" spans="1:10" x14ac:dyDescent="0.3">
      <c r="A58" s="18">
        <v>20211012</v>
      </c>
      <c r="B58" s="18" t="s">
        <v>1</v>
      </c>
      <c r="C58" s="14" t="s">
        <v>45</v>
      </c>
      <c r="E58" s="15">
        <v>100</v>
      </c>
      <c r="I58" s="17"/>
      <c r="J58" s="17"/>
    </row>
    <row r="59" spans="1:10" x14ac:dyDescent="0.3">
      <c r="A59" s="18">
        <v>20211014</v>
      </c>
      <c r="B59" s="18" t="s">
        <v>5</v>
      </c>
      <c r="C59" s="18" t="s">
        <v>62</v>
      </c>
      <c r="E59" s="15">
        <v>500000</v>
      </c>
      <c r="F59" s="19"/>
      <c r="I59" s="17"/>
      <c r="J59" s="17"/>
    </row>
    <row r="60" spans="1:10" x14ac:dyDescent="0.3">
      <c r="A60" s="18">
        <v>20211014</v>
      </c>
      <c r="B60" s="18" t="s">
        <v>131</v>
      </c>
      <c r="C60" s="18" t="s">
        <v>134</v>
      </c>
      <c r="E60" s="15">
        <v>1000</v>
      </c>
      <c r="F60" s="19"/>
      <c r="I60" s="17"/>
      <c r="J60" s="17"/>
    </row>
    <row r="61" spans="1:10" x14ac:dyDescent="0.3">
      <c r="A61" s="18">
        <v>20211014</v>
      </c>
      <c r="B61" s="18" t="s">
        <v>13</v>
      </c>
      <c r="C61" s="18" t="s">
        <v>62</v>
      </c>
      <c r="E61" s="15">
        <v>500000</v>
      </c>
      <c r="I61" s="17"/>
      <c r="J61" s="17"/>
    </row>
    <row r="62" spans="1:10" x14ac:dyDescent="0.3">
      <c r="A62" s="18">
        <v>20211014</v>
      </c>
      <c r="B62" s="18" t="s">
        <v>63</v>
      </c>
      <c r="C62" s="18" t="s">
        <v>62</v>
      </c>
      <c r="E62" s="15">
        <v>500000</v>
      </c>
      <c r="I62" s="17"/>
      <c r="J62" s="17"/>
    </row>
    <row r="63" spans="1:10" x14ac:dyDescent="0.3">
      <c r="A63" s="18">
        <v>20211014</v>
      </c>
      <c r="B63" s="18" t="s">
        <v>131</v>
      </c>
      <c r="C63" s="18" t="s">
        <v>134</v>
      </c>
      <c r="E63" s="15">
        <v>1000</v>
      </c>
      <c r="I63" s="17"/>
      <c r="J63" s="17"/>
    </row>
    <row r="64" spans="1:10" x14ac:dyDescent="0.3">
      <c r="A64" s="18">
        <v>20211014</v>
      </c>
      <c r="B64" s="18" t="s">
        <v>10</v>
      </c>
      <c r="C64" s="18" t="s">
        <v>62</v>
      </c>
      <c r="E64" s="15">
        <v>500000</v>
      </c>
      <c r="I64" s="17"/>
      <c r="J64" s="17"/>
    </row>
    <row r="65" spans="1:10" x14ac:dyDescent="0.3">
      <c r="A65" s="18">
        <v>20211015</v>
      </c>
      <c r="B65" s="18" t="s">
        <v>31</v>
      </c>
      <c r="C65" s="18" t="s">
        <v>59</v>
      </c>
      <c r="E65" s="15">
        <v>348000</v>
      </c>
      <c r="I65" s="17"/>
      <c r="J65" s="17"/>
    </row>
    <row r="66" spans="1:10" x14ac:dyDescent="0.3">
      <c r="A66" s="18">
        <v>20211103</v>
      </c>
      <c r="B66" s="18" t="s">
        <v>41</v>
      </c>
      <c r="C66" s="18" t="s">
        <v>62</v>
      </c>
      <c r="E66" s="15">
        <v>500000</v>
      </c>
      <c r="I66" s="17"/>
      <c r="J66" s="17"/>
    </row>
    <row r="67" spans="1:10" x14ac:dyDescent="0.3">
      <c r="A67" s="18">
        <v>20211103</v>
      </c>
      <c r="B67" s="18" t="s">
        <v>131</v>
      </c>
      <c r="C67" s="18" t="s">
        <v>134</v>
      </c>
      <c r="E67" s="15">
        <v>1000</v>
      </c>
      <c r="I67" s="17"/>
      <c r="J67" s="17"/>
    </row>
    <row r="68" spans="1:10" x14ac:dyDescent="0.3">
      <c r="A68" s="18">
        <v>20211103</v>
      </c>
      <c r="B68" s="18" t="s">
        <v>5</v>
      </c>
      <c r="C68" s="18" t="s">
        <v>40</v>
      </c>
      <c r="D68" s="15">
        <v>500000</v>
      </c>
      <c r="E68" s="1"/>
      <c r="I68" s="17"/>
      <c r="J68" s="17"/>
    </row>
    <row r="69" spans="1:10" x14ac:dyDescent="0.3">
      <c r="A69" s="18">
        <v>20211104</v>
      </c>
      <c r="B69" s="18" t="s">
        <v>10</v>
      </c>
      <c r="C69" s="18" t="s">
        <v>40</v>
      </c>
      <c r="D69" s="15">
        <v>500000</v>
      </c>
      <c r="E69" s="1"/>
      <c r="I69" s="17"/>
      <c r="J69" s="17"/>
    </row>
    <row r="70" spans="1:10" x14ac:dyDescent="0.3">
      <c r="A70" s="18">
        <v>20211110</v>
      </c>
      <c r="B70" s="18" t="s">
        <v>1</v>
      </c>
      <c r="C70" s="14" t="s">
        <v>45</v>
      </c>
      <c r="E70" s="15">
        <v>120</v>
      </c>
      <c r="I70" s="17"/>
      <c r="J70" s="17"/>
    </row>
    <row r="71" spans="1:10" x14ac:dyDescent="0.3">
      <c r="A71" s="18">
        <v>20211121</v>
      </c>
      <c r="B71" s="18" t="s">
        <v>32</v>
      </c>
      <c r="C71" s="18" t="s">
        <v>39</v>
      </c>
      <c r="E71" s="15">
        <v>300000</v>
      </c>
      <c r="I71" s="17"/>
      <c r="J71" s="17"/>
    </row>
    <row r="72" spans="1:10" x14ac:dyDescent="0.3">
      <c r="A72" s="18">
        <v>20211210</v>
      </c>
      <c r="B72" s="18" t="s">
        <v>41</v>
      </c>
      <c r="C72" s="18" t="s">
        <v>40</v>
      </c>
      <c r="D72" s="15">
        <v>500000</v>
      </c>
      <c r="E72" s="1"/>
      <c r="I72" s="17"/>
      <c r="J72" s="17"/>
    </row>
    <row r="73" spans="1:10" x14ac:dyDescent="0.3">
      <c r="A73" s="18">
        <v>20211210</v>
      </c>
      <c r="B73" s="18" t="s">
        <v>63</v>
      </c>
      <c r="C73" s="18" t="s">
        <v>38</v>
      </c>
      <c r="D73" s="15">
        <v>200000</v>
      </c>
      <c r="E73" s="1"/>
      <c r="I73" s="17"/>
      <c r="J73" s="17"/>
    </row>
    <row r="74" spans="1:10" x14ac:dyDescent="0.3">
      <c r="A74" s="18">
        <v>20211210</v>
      </c>
      <c r="B74" s="18" t="s">
        <v>1</v>
      </c>
      <c r="C74" s="14" t="s">
        <v>45</v>
      </c>
      <c r="E74" s="15">
        <v>80</v>
      </c>
      <c r="I74" s="17"/>
      <c r="J74" s="17"/>
    </row>
    <row r="75" spans="1:10" x14ac:dyDescent="0.3">
      <c r="A75" s="18">
        <v>20211218</v>
      </c>
      <c r="B75" s="18" t="s">
        <v>14</v>
      </c>
      <c r="C75" s="18" t="s">
        <v>42</v>
      </c>
      <c r="D75" s="15">
        <v>11242</v>
      </c>
      <c r="E75" s="1"/>
      <c r="I75" s="17"/>
      <c r="J75" s="17"/>
    </row>
    <row r="76" spans="1:10" x14ac:dyDescent="0.3">
      <c r="A76" s="18">
        <v>20211220</v>
      </c>
      <c r="B76" s="18" t="s">
        <v>43</v>
      </c>
      <c r="C76" s="18" t="s">
        <v>55</v>
      </c>
      <c r="D76" s="15">
        <v>1000000</v>
      </c>
      <c r="I76" s="17"/>
      <c r="J76" s="17"/>
    </row>
    <row r="77" spans="1:10" x14ac:dyDescent="0.3">
      <c r="A77" s="18">
        <v>20211221</v>
      </c>
      <c r="B77" s="18" t="s">
        <v>44</v>
      </c>
      <c r="C77" s="18" t="s">
        <v>54</v>
      </c>
      <c r="D77" s="15">
        <v>2006400</v>
      </c>
      <c r="E77" s="1"/>
      <c r="I77" s="17"/>
      <c r="J77" s="17"/>
    </row>
    <row r="78" spans="1:10" x14ac:dyDescent="0.3">
      <c r="A78" s="18">
        <v>20211224</v>
      </c>
      <c r="B78" s="18" t="s">
        <v>36</v>
      </c>
      <c r="C78" s="18" t="s">
        <v>52</v>
      </c>
      <c r="E78" s="15">
        <v>1715629</v>
      </c>
      <c r="G78" s="19"/>
      <c r="I78" s="17"/>
      <c r="J78" s="17"/>
    </row>
    <row r="79" spans="1:10" x14ac:dyDescent="0.3">
      <c r="A79" s="14">
        <v>20211231</v>
      </c>
      <c r="B79" s="14" t="s">
        <v>142</v>
      </c>
      <c r="C79" s="14" t="s">
        <v>143</v>
      </c>
      <c r="D79" s="1"/>
      <c r="E79" s="26">
        <v>64370</v>
      </c>
      <c r="I79" s="17"/>
      <c r="J79" s="17"/>
    </row>
    <row r="80" spans="1:10" x14ac:dyDescent="0.3">
      <c r="A80" s="80"/>
      <c r="B80" s="80"/>
      <c r="C80" s="80"/>
      <c r="D80" s="1"/>
      <c r="E80" s="80"/>
      <c r="I80" s="17"/>
      <c r="J80" s="17"/>
    </row>
    <row r="81" spans="1:10" x14ac:dyDescent="0.3">
      <c r="A81" s="13"/>
      <c r="C81" s="55" t="s">
        <v>46</v>
      </c>
      <c r="D81" s="60">
        <f>SUM(D4:D79)</f>
        <v>66227734</v>
      </c>
      <c r="E81" s="60">
        <f>SUM(E4:E79)</f>
        <v>11370453</v>
      </c>
      <c r="H81" s="55" t="s">
        <v>46</v>
      </c>
      <c r="I81" s="56">
        <f>SUM(I4:I78)</f>
        <v>5000397</v>
      </c>
      <c r="J81" s="56">
        <f>SUM(J4:J78)</f>
        <v>4803500</v>
      </c>
    </row>
    <row r="82" spans="1:10" x14ac:dyDescent="0.3">
      <c r="A82" s="13"/>
      <c r="C82" s="57"/>
      <c r="D82" s="61"/>
      <c r="E82" s="57"/>
      <c r="H82" s="57"/>
      <c r="I82" s="58"/>
      <c r="J82" s="58"/>
    </row>
    <row r="83" spans="1:10" x14ac:dyDescent="0.3">
      <c r="A83" s="13"/>
      <c r="C83" s="59" t="s">
        <v>111</v>
      </c>
      <c r="D83" s="62">
        <f>D81-E81</f>
        <v>54857281</v>
      </c>
      <c r="E83" s="57"/>
      <c r="H83" s="59" t="s">
        <v>64</v>
      </c>
      <c r="I83" s="63">
        <f>I81-J81</f>
        <v>196897</v>
      </c>
      <c r="J83" s="58"/>
    </row>
    <row r="84" spans="1:10" x14ac:dyDescent="0.3">
      <c r="A84" s="24"/>
      <c r="B84" s="25"/>
    </row>
    <row r="85" spans="1:10" x14ac:dyDescent="0.3">
      <c r="A85" s="24"/>
      <c r="B85" s="25"/>
      <c r="H85" s="11" t="s">
        <v>119</v>
      </c>
      <c r="I85" s="64">
        <f>SUM(D81,I81)</f>
        <v>71228131</v>
      </c>
      <c r="J85" s="64">
        <f>SUM(E81,J81)</f>
        <v>16173953</v>
      </c>
    </row>
    <row r="86" spans="1:10" x14ac:dyDescent="0.3">
      <c r="A86" s="24"/>
      <c r="B86" s="25"/>
      <c r="H86" s="65"/>
      <c r="I86" s="66"/>
      <c r="J86" s="66"/>
    </row>
    <row r="87" spans="1:10" x14ac:dyDescent="0.3">
      <c r="A87" s="24"/>
      <c r="B87" s="25"/>
      <c r="H87" s="67" t="s">
        <v>120</v>
      </c>
      <c r="I87" s="64">
        <f>I85-J85</f>
        <v>55054178</v>
      </c>
      <c r="J87" s="66"/>
    </row>
    <row r="88" spans="1:10" x14ac:dyDescent="0.3">
      <c r="A88" s="13"/>
      <c r="C88" s="14"/>
      <c r="D88" s="1"/>
      <c r="E88" s="1"/>
      <c r="I88" s="54"/>
    </row>
    <row r="89" spans="1:10" x14ac:dyDescent="0.3">
      <c r="A89" s="13"/>
      <c r="C89" s="14"/>
      <c r="D89" s="26"/>
      <c r="E89" s="26"/>
    </row>
    <row r="90" spans="1:10" x14ac:dyDescent="0.3">
      <c r="A90" s="13"/>
      <c r="C90" s="14"/>
      <c r="D90" s="26"/>
      <c r="E90" s="26"/>
    </row>
    <row r="91" spans="1:10" x14ac:dyDescent="0.3">
      <c r="A91" s="13"/>
      <c r="C91" s="14"/>
      <c r="D91" s="26"/>
      <c r="E91" s="26"/>
    </row>
    <row r="92" spans="1:10" x14ac:dyDescent="0.3">
      <c r="A92" s="13"/>
      <c r="C92" s="14"/>
      <c r="D92" s="26"/>
      <c r="E92" s="26"/>
    </row>
    <row r="93" spans="1:10" x14ac:dyDescent="0.3">
      <c r="A93" s="13"/>
      <c r="C93" s="14"/>
      <c r="D93" s="26"/>
      <c r="E93" s="26"/>
    </row>
    <row r="94" spans="1:10" x14ac:dyDescent="0.3">
      <c r="A94" s="13"/>
      <c r="C94" s="14"/>
      <c r="D94" s="26"/>
      <c r="E94" s="26"/>
    </row>
    <row r="95" spans="1:10" x14ac:dyDescent="0.3">
      <c r="A95" s="13"/>
      <c r="C95" s="14"/>
      <c r="E95" s="26"/>
    </row>
    <row r="96" spans="1:10" x14ac:dyDescent="0.3">
      <c r="A96" s="13"/>
      <c r="C96" s="14"/>
      <c r="D96" s="26"/>
      <c r="E96" s="26"/>
    </row>
    <row r="97" spans="1:5" x14ac:dyDescent="0.3">
      <c r="A97" s="13"/>
      <c r="C97" s="14"/>
      <c r="D97" s="26"/>
      <c r="E97" s="26"/>
    </row>
    <row r="98" spans="1:5" x14ac:dyDescent="0.3">
      <c r="A98" s="13"/>
      <c r="C98" s="14"/>
      <c r="D98" s="26"/>
    </row>
    <row r="99" spans="1:5" x14ac:dyDescent="0.3">
      <c r="A99" s="13"/>
      <c r="C99" s="14"/>
      <c r="D99" s="26"/>
    </row>
    <row r="100" spans="1:5" x14ac:dyDescent="0.3">
      <c r="A100" s="13"/>
      <c r="C100" s="14"/>
      <c r="E100" s="3"/>
    </row>
    <row r="101" spans="1:5" x14ac:dyDescent="0.3">
      <c r="A101" s="13"/>
      <c r="C101" s="14"/>
      <c r="D101" s="26"/>
    </row>
    <row r="102" spans="1:5" x14ac:dyDescent="0.3">
      <c r="A102" s="13"/>
      <c r="C102" s="14"/>
      <c r="D102" s="2"/>
      <c r="E102" s="2"/>
    </row>
    <row r="103" spans="1:5" x14ac:dyDescent="0.3">
      <c r="A103" s="13"/>
      <c r="C103" s="14"/>
      <c r="E103" s="3"/>
    </row>
    <row r="104" spans="1:5" x14ac:dyDescent="0.3">
      <c r="A104" s="13"/>
      <c r="C104" s="14"/>
      <c r="D104" s="27"/>
    </row>
    <row r="105" spans="1:5" x14ac:dyDescent="0.3">
      <c r="A105" s="13"/>
      <c r="C105" s="14"/>
      <c r="D105" s="27"/>
    </row>
    <row r="106" spans="1:5" x14ac:dyDescent="0.3">
      <c r="A106" s="13"/>
      <c r="C106" s="14"/>
      <c r="D106" s="1"/>
      <c r="E106" s="3"/>
    </row>
    <row r="107" spans="1:5" x14ac:dyDescent="0.3">
      <c r="A107" s="13"/>
      <c r="C107" s="14"/>
      <c r="D107" s="27"/>
      <c r="E107" s="1"/>
    </row>
    <row r="108" spans="1:5" x14ac:dyDescent="0.3">
      <c r="A108" s="13"/>
      <c r="C108" s="14"/>
      <c r="D108" s="27"/>
      <c r="E108" s="1"/>
    </row>
    <row r="109" spans="1:5" x14ac:dyDescent="0.3">
      <c r="A109" s="13"/>
      <c r="C109" s="14"/>
      <c r="D109" s="1"/>
      <c r="E109" s="1"/>
    </row>
    <row r="110" spans="1:5" x14ac:dyDescent="0.3">
      <c r="A110" s="13"/>
      <c r="C110" s="14"/>
      <c r="D110" s="1"/>
      <c r="E110" s="1"/>
    </row>
    <row r="111" spans="1:5" x14ac:dyDescent="0.3">
      <c r="A111" s="13"/>
      <c r="C111" s="14"/>
      <c r="E111" s="1"/>
    </row>
    <row r="112" spans="1:5" x14ac:dyDescent="0.3">
      <c r="A112" s="13"/>
      <c r="C112" s="14"/>
      <c r="E112" s="1"/>
    </row>
    <row r="113" spans="1:5" x14ac:dyDescent="0.3">
      <c r="A113" s="13"/>
      <c r="C113" s="14"/>
      <c r="E113" s="1"/>
    </row>
    <row r="114" spans="1:5" x14ac:dyDescent="0.3">
      <c r="A114" s="13"/>
      <c r="C114" s="14"/>
      <c r="D114" s="1"/>
      <c r="E114" s="1"/>
    </row>
    <row r="117" spans="1:5" x14ac:dyDescent="0.3">
      <c r="A117" s="24"/>
      <c r="B117" s="25"/>
      <c r="C117" s="25"/>
      <c r="D117" s="28"/>
      <c r="E117" s="28"/>
    </row>
    <row r="118" spans="1:5" x14ac:dyDescent="0.3">
      <c r="A118" s="13"/>
      <c r="C118" s="14"/>
      <c r="D118" s="1"/>
      <c r="E118" s="1"/>
    </row>
    <row r="119" spans="1:5" x14ac:dyDescent="0.3">
      <c r="A119" s="13"/>
      <c r="C119" s="14"/>
      <c r="D119" s="1"/>
      <c r="E119" s="1"/>
    </row>
    <row r="120" spans="1:5" x14ac:dyDescent="0.3">
      <c r="A120" s="13"/>
      <c r="C120" s="14"/>
      <c r="D120" s="1"/>
      <c r="E120" s="1"/>
    </row>
    <row r="121" spans="1:5" x14ac:dyDescent="0.3">
      <c r="A121" s="13"/>
      <c r="C121" s="14"/>
      <c r="D121" s="2"/>
      <c r="E121" s="2"/>
    </row>
    <row r="122" spans="1:5" x14ac:dyDescent="0.3">
      <c r="A122" s="13"/>
      <c r="C122" s="29"/>
      <c r="D122" s="2"/>
      <c r="E122" s="2"/>
    </row>
    <row r="123" spans="1:5" x14ac:dyDescent="0.3">
      <c r="A123" s="13"/>
      <c r="C123" s="22"/>
      <c r="D123" s="23"/>
      <c r="E123" s="2"/>
    </row>
    <row r="124" spans="1:5" x14ac:dyDescent="0.3">
      <c r="A124" s="13"/>
      <c r="C124" s="29"/>
      <c r="D124" s="26"/>
      <c r="E124" s="26"/>
    </row>
    <row r="125" spans="1:5" x14ac:dyDescent="0.3">
      <c r="A125" s="13"/>
      <c r="C125" s="14"/>
      <c r="D125" s="1"/>
    </row>
    <row r="126" spans="1:5" x14ac:dyDescent="0.3">
      <c r="A126" s="13"/>
      <c r="C126" s="14"/>
      <c r="D126" s="26"/>
      <c r="E126" s="26"/>
    </row>
    <row r="127" spans="1:5" x14ac:dyDescent="0.3">
      <c r="A127" s="13"/>
      <c r="C127" s="14"/>
      <c r="D127" s="26"/>
      <c r="E127" s="26"/>
    </row>
    <row r="128" spans="1:5" x14ac:dyDescent="0.3">
      <c r="A128" s="13"/>
      <c r="C128" s="14"/>
      <c r="D128" s="26"/>
      <c r="E128" s="26"/>
    </row>
    <row r="129" spans="1:5" x14ac:dyDescent="0.3">
      <c r="A129" s="13"/>
      <c r="C129" s="14"/>
      <c r="D129" s="26"/>
      <c r="E129" s="26"/>
    </row>
    <row r="130" spans="1:5" x14ac:dyDescent="0.3">
      <c r="A130" s="13"/>
      <c r="C130" s="14"/>
      <c r="D130" s="26"/>
      <c r="E130" s="26"/>
    </row>
    <row r="131" spans="1:5" x14ac:dyDescent="0.3">
      <c r="A131" s="13"/>
      <c r="C131" s="14"/>
      <c r="D131" s="26"/>
      <c r="E131" s="26"/>
    </row>
    <row r="132" spans="1:5" x14ac:dyDescent="0.3">
      <c r="A132" s="13"/>
      <c r="C132" s="29"/>
      <c r="D132" s="26"/>
      <c r="E132" s="26"/>
    </row>
    <row r="133" spans="1:5" x14ac:dyDescent="0.3">
      <c r="A133" s="13"/>
      <c r="C133" s="14"/>
      <c r="D133" s="26"/>
      <c r="E133" s="26"/>
    </row>
    <row r="134" spans="1:5" x14ac:dyDescent="0.3">
      <c r="A134" s="13"/>
      <c r="C134" s="14"/>
      <c r="D134" s="26"/>
    </row>
    <row r="135" spans="1:5" x14ac:dyDescent="0.3">
      <c r="A135" s="13"/>
      <c r="C135" s="14"/>
      <c r="D135" s="26"/>
    </row>
    <row r="136" spans="1:5" x14ac:dyDescent="0.3">
      <c r="A136" s="13"/>
      <c r="C136" s="14"/>
      <c r="D136" s="26"/>
    </row>
    <row r="137" spans="1:5" x14ac:dyDescent="0.3">
      <c r="A137" s="13"/>
      <c r="C137" s="14"/>
      <c r="D137" s="26"/>
    </row>
    <row r="138" spans="1:5" x14ac:dyDescent="0.3">
      <c r="A138" s="13"/>
      <c r="C138" s="14"/>
      <c r="D138" s="26"/>
    </row>
    <row r="139" spans="1:5" x14ac:dyDescent="0.3">
      <c r="A139" s="13"/>
      <c r="C139" s="14"/>
      <c r="D139" s="26"/>
    </row>
    <row r="140" spans="1:5" x14ac:dyDescent="0.3">
      <c r="A140" s="13"/>
      <c r="C140" s="14"/>
      <c r="D140" s="26"/>
    </row>
    <row r="141" spans="1:5" x14ac:dyDescent="0.3">
      <c r="A141" s="13"/>
      <c r="C141" s="14"/>
      <c r="D141" s="26"/>
    </row>
    <row r="142" spans="1:5" x14ac:dyDescent="0.3">
      <c r="A142" s="13"/>
      <c r="C142" s="14"/>
      <c r="D142" s="26"/>
    </row>
    <row r="143" spans="1:5" x14ac:dyDescent="0.3">
      <c r="A143" s="13"/>
      <c r="C143" s="14"/>
      <c r="D143" s="26"/>
    </row>
    <row r="144" spans="1:5" x14ac:dyDescent="0.3">
      <c r="A144" s="13"/>
      <c r="C144" s="14"/>
      <c r="D144" s="26"/>
    </row>
    <row r="145" spans="1:4" x14ac:dyDescent="0.3">
      <c r="A145" s="13"/>
      <c r="C145" s="14"/>
      <c r="D145" s="26"/>
    </row>
    <row r="146" spans="1:4" x14ac:dyDescent="0.3">
      <c r="A146" s="13"/>
      <c r="C146" s="14"/>
      <c r="D146" s="26"/>
    </row>
    <row r="147" spans="1:4" x14ac:dyDescent="0.3">
      <c r="A147" s="13"/>
      <c r="C147" s="14"/>
      <c r="D147" s="26"/>
    </row>
    <row r="148" spans="1:4" x14ac:dyDescent="0.3">
      <c r="A148" s="13"/>
      <c r="C148" s="14"/>
      <c r="D148" s="26"/>
    </row>
    <row r="149" spans="1:4" x14ac:dyDescent="0.3">
      <c r="A149" s="13"/>
      <c r="C149" s="14"/>
      <c r="D149" s="1"/>
    </row>
    <row r="150" spans="1:4" x14ac:dyDescent="0.3">
      <c r="A150" s="13"/>
      <c r="C150" s="14"/>
      <c r="D150" s="26"/>
    </row>
    <row r="151" spans="1:4" x14ac:dyDescent="0.3">
      <c r="A151" s="13"/>
    </row>
    <row r="152" spans="1:4" x14ac:dyDescent="0.3">
      <c r="A152" s="13"/>
      <c r="C152" s="14"/>
      <c r="D152" s="26"/>
    </row>
    <row r="153" spans="1:4" x14ac:dyDescent="0.3">
      <c r="A153" s="13"/>
      <c r="C153" s="14"/>
      <c r="D153" s="26"/>
    </row>
  </sheetData>
  <mergeCells count="2">
    <mergeCell ref="A2:E2"/>
    <mergeCell ref="F2:J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2"/>
  <sheetViews>
    <sheetView workbookViewId="0">
      <selection activeCell="E29" sqref="E29"/>
    </sheetView>
  </sheetViews>
  <sheetFormatPr defaultColWidth="7.44140625" defaultRowHeight="17.25" x14ac:dyDescent="0.3"/>
  <cols>
    <col min="1" max="1" width="9.77734375" style="30" bestFit="1" customWidth="1"/>
    <col min="2" max="2" width="19.44140625" style="9" customWidth="1"/>
    <col min="3" max="3" width="50.5546875" style="9" bestFit="1" customWidth="1"/>
    <col min="4" max="4" width="21.77734375" style="14" customWidth="1"/>
    <col min="5" max="5" width="17.44140625" style="14" customWidth="1"/>
    <col min="6" max="6" width="10.21875" style="9" bestFit="1" customWidth="1"/>
    <col min="7" max="8" width="12.77734375" style="9" bestFit="1" customWidth="1"/>
    <col min="9" max="16384" width="7.44140625" style="9"/>
  </cols>
  <sheetData>
    <row r="1" spans="1:5" x14ac:dyDescent="0.3">
      <c r="A1" s="6" t="s">
        <v>65</v>
      </c>
      <c r="B1" s="7" t="s">
        <v>112</v>
      </c>
      <c r="C1" s="32">
        <v>995.78</v>
      </c>
    </row>
    <row r="2" spans="1:5" x14ac:dyDescent="0.3">
      <c r="B2" s="7" t="s">
        <v>113</v>
      </c>
      <c r="C2" s="33">
        <v>73000</v>
      </c>
    </row>
    <row r="3" spans="1:5" x14ac:dyDescent="0.3">
      <c r="B3" s="7" t="s">
        <v>114</v>
      </c>
      <c r="C3" s="34">
        <v>500.58</v>
      </c>
    </row>
    <row r="5" spans="1:5" x14ac:dyDescent="0.3">
      <c r="A5" s="35" t="s">
        <v>47</v>
      </c>
      <c r="B5" s="10" t="s">
        <v>48</v>
      </c>
      <c r="C5" s="10" t="s">
        <v>49</v>
      </c>
      <c r="D5" s="11" t="s">
        <v>50</v>
      </c>
      <c r="E5" s="12" t="s">
        <v>51</v>
      </c>
    </row>
    <row r="6" spans="1:5" x14ac:dyDescent="0.3">
      <c r="A6" s="31">
        <v>20210321</v>
      </c>
      <c r="B6" s="14" t="s">
        <v>71</v>
      </c>
      <c r="C6" s="14" t="s">
        <v>102</v>
      </c>
      <c r="D6" s="36">
        <v>995.78</v>
      </c>
      <c r="E6" s="1"/>
    </row>
    <row r="7" spans="1:5" x14ac:dyDescent="0.3">
      <c r="A7" s="31">
        <v>20210321</v>
      </c>
      <c r="B7" s="14" t="s">
        <v>71</v>
      </c>
      <c r="C7" s="14" t="s">
        <v>103</v>
      </c>
      <c r="D7" s="5">
        <v>73000</v>
      </c>
      <c r="E7" s="1"/>
    </row>
    <row r="8" spans="1:5" x14ac:dyDescent="0.3">
      <c r="A8" s="31">
        <v>20210321</v>
      </c>
      <c r="B8" s="14" t="s">
        <v>71</v>
      </c>
      <c r="C8" s="14" t="s">
        <v>104</v>
      </c>
      <c r="D8" s="4">
        <v>500.58</v>
      </c>
      <c r="E8" s="1"/>
    </row>
    <row r="9" spans="1:5" x14ac:dyDescent="0.3">
      <c r="A9" s="31"/>
      <c r="B9" s="14"/>
      <c r="C9" s="14"/>
      <c r="D9" s="4"/>
    </row>
    <row r="10" spans="1:5" x14ac:dyDescent="0.3">
      <c r="A10" s="31"/>
      <c r="B10" s="14"/>
    </row>
    <row r="11" spans="1:5" x14ac:dyDescent="0.3">
      <c r="A11" s="31"/>
      <c r="B11" s="14"/>
      <c r="C11" s="55" t="s">
        <v>105</v>
      </c>
      <c r="D11" s="68">
        <v>0</v>
      </c>
      <c r="E11" s="68">
        <v>0</v>
      </c>
    </row>
    <row r="12" spans="1:5" x14ac:dyDescent="0.3">
      <c r="A12" s="31"/>
      <c r="B12" s="14"/>
      <c r="C12" s="55" t="s">
        <v>106</v>
      </c>
      <c r="D12" s="69">
        <v>0</v>
      </c>
      <c r="E12" s="69">
        <v>0</v>
      </c>
    </row>
    <row r="13" spans="1:5" x14ac:dyDescent="0.3">
      <c r="A13" s="37"/>
      <c r="B13" s="25"/>
      <c r="C13" s="55" t="s">
        <v>107</v>
      </c>
      <c r="D13" s="70">
        <v>0</v>
      </c>
      <c r="E13" s="70">
        <v>0</v>
      </c>
    </row>
    <row r="14" spans="1:5" x14ac:dyDescent="0.3">
      <c r="A14" s="37"/>
      <c r="B14" s="25"/>
      <c r="C14" s="59" t="s">
        <v>108</v>
      </c>
      <c r="D14" s="32">
        <v>995.78</v>
      </c>
      <c r="E14" s="57"/>
    </row>
    <row r="15" spans="1:5" x14ac:dyDescent="0.3">
      <c r="A15" s="37"/>
      <c r="B15" s="25"/>
      <c r="C15" s="59" t="s">
        <v>109</v>
      </c>
      <c r="D15" s="33">
        <v>73000</v>
      </c>
      <c r="E15" s="57"/>
    </row>
    <row r="16" spans="1:5" x14ac:dyDescent="0.3">
      <c r="A16" s="37"/>
      <c r="B16" s="25"/>
      <c r="C16" s="59" t="s">
        <v>110</v>
      </c>
      <c r="D16" s="71">
        <v>500.58</v>
      </c>
      <c r="E16" s="57"/>
    </row>
    <row r="17" spans="1:5" x14ac:dyDescent="0.3">
      <c r="A17" s="31"/>
      <c r="B17" s="14"/>
      <c r="C17" s="14"/>
      <c r="D17" s="1"/>
      <c r="E17" s="1"/>
    </row>
    <row r="18" spans="1:5" x14ac:dyDescent="0.3">
      <c r="A18" s="31"/>
      <c r="B18" s="14"/>
      <c r="C18" s="14"/>
      <c r="D18" s="26"/>
      <c r="E18" s="26"/>
    </row>
    <row r="19" spans="1:5" x14ac:dyDescent="0.3">
      <c r="A19" s="31"/>
      <c r="B19" s="14"/>
      <c r="C19" s="14"/>
      <c r="D19" s="26"/>
      <c r="E19" s="26"/>
    </row>
    <row r="20" spans="1:5" x14ac:dyDescent="0.3">
      <c r="A20" s="31"/>
      <c r="B20" s="14"/>
      <c r="C20" s="14"/>
      <c r="D20" s="26"/>
      <c r="E20" s="26"/>
    </row>
    <row r="21" spans="1:5" x14ac:dyDescent="0.3">
      <c r="A21" s="31"/>
      <c r="B21" s="14"/>
      <c r="C21" s="14"/>
      <c r="D21" s="26"/>
      <c r="E21" s="26"/>
    </row>
    <row r="22" spans="1:5" x14ac:dyDescent="0.3">
      <c r="A22" s="31"/>
      <c r="B22" s="14"/>
      <c r="C22" s="14"/>
      <c r="D22" s="26"/>
      <c r="E22" s="26"/>
    </row>
    <row r="23" spans="1:5" x14ac:dyDescent="0.3">
      <c r="A23" s="31"/>
      <c r="B23" s="14"/>
      <c r="C23" s="14"/>
      <c r="D23" s="26"/>
      <c r="E23" s="26"/>
    </row>
    <row r="24" spans="1:5" x14ac:dyDescent="0.3">
      <c r="A24" s="31"/>
      <c r="B24" s="14"/>
      <c r="C24" s="14"/>
      <c r="E24" s="26"/>
    </row>
    <row r="25" spans="1:5" x14ac:dyDescent="0.3">
      <c r="A25" s="31"/>
      <c r="B25" s="14"/>
      <c r="C25" s="14"/>
      <c r="D25" s="26"/>
      <c r="E25" s="26"/>
    </row>
    <row r="26" spans="1:5" x14ac:dyDescent="0.3">
      <c r="A26" s="31"/>
      <c r="B26" s="14"/>
      <c r="C26" s="14"/>
      <c r="D26" s="26"/>
      <c r="E26" s="26"/>
    </row>
    <row r="27" spans="1:5" x14ac:dyDescent="0.3">
      <c r="A27" s="31"/>
      <c r="B27" s="14"/>
      <c r="C27" s="14"/>
      <c r="D27" s="26"/>
    </row>
    <row r="28" spans="1:5" x14ac:dyDescent="0.3">
      <c r="A28" s="31"/>
      <c r="B28" s="14"/>
      <c r="C28" s="14"/>
      <c r="D28" s="26"/>
    </row>
    <row r="29" spans="1:5" x14ac:dyDescent="0.3">
      <c r="A29" s="31"/>
      <c r="B29" s="14"/>
      <c r="C29" s="14"/>
      <c r="E29" s="3"/>
    </row>
    <row r="30" spans="1:5" x14ac:dyDescent="0.3">
      <c r="A30" s="31"/>
      <c r="B30" s="14"/>
      <c r="C30" s="14"/>
      <c r="D30" s="26"/>
    </row>
    <row r="31" spans="1:5" x14ac:dyDescent="0.3">
      <c r="A31" s="31"/>
      <c r="B31" s="14"/>
      <c r="C31" s="14"/>
      <c r="D31" s="2"/>
      <c r="E31" s="2"/>
    </row>
    <row r="32" spans="1:5" x14ac:dyDescent="0.3">
      <c r="A32" s="31"/>
      <c r="B32" s="14"/>
      <c r="C32" s="14"/>
      <c r="E32" s="3"/>
    </row>
    <row r="33" spans="1:5" x14ac:dyDescent="0.3">
      <c r="A33" s="31"/>
      <c r="B33" s="14"/>
      <c r="C33" s="14"/>
      <c r="D33" s="27"/>
    </row>
    <row r="34" spans="1:5" x14ac:dyDescent="0.3">
      <c r="A34" s="31"/>
      <c r="B34" s="14"/>
      <c r="C34" s="14"/>
      <c r="D34" s="27"/>
    </row>
    <row r="35" spans="1:5" x14ac:dyDescent="0.3">
      <c r="A35" s="31"/>
      <c r="B35" s="14"/>
      <c r="C35" s="14"/>
      <c r="D35" s="1"/>
      <c r="E35" s="3"/>
    </row>
    <row r="36" spans="1:5" x14ac:dyDescent="0.3">
      <c r="A36" s="31"/>
      <c r="B36" s="14"/>
      <c r="C36" s="14"/>
      <c r="D36" s="27"/>
      <c r="E36" s="1"/>
    </row>
    <row r="37" spans="1:5" x14ac:dyDescent="0.3">
      <c r="A37" s="31"/>
      <c r="B37" s="14"/>
      <c r="C37" s="14"/>
      <c r="D37" s="27"/>
      <c r="E37" s="1"/>
    </row>
    <row r="38" spans="1:5" x14ac:dyDescent="0.3">
      <c r="A38" s="31"/>
      <c r="B38" s="14"/>
      <c r="C38" s="14"/>
      <c r="D38" s="1"/>
      <c r="E38" s="1"/>
    </row>
    <row r="39" spans="1:5" x14ac:dyDescent="0.3">
      <c r="A39" s="31"/>
      <c r="B39" s="14"/>
      <c r="C39" s="14"/>
      <c r="D39" s="1"/>
      <c r="E39" s="1"/>
    </row>
    <row r="40" spans="1:5" x14ac:dyDescent="0.3">
      <c r="A40" s="31"/>
      <c r="B40" s="14"/>
      <c r="C40" s="14"/>
      <c r="E40" s="1"/>
    </row>
    <row r="41" spans="1:5" x14ac:dyDescent="0.3">
      <c r="A41" s="31"/>
      <c r="B41" s="14"/>
      <c r="C41" s="14"/>
      <c r="E41" s="1"/>
    </row>
    <row r="42" spans="1:5" x14ac:dyDescent="0.3">
      <c r="A42" s="31"/>
      <c r="B42" s="14"/>
      <c r="C42" s="14"/>
      <c r="E42" s="1"/>
    </row>
    <row r="43" spans="1:5" x14ac:dyDescent="0.3">
      <c r="A43" s="31"/>
      <c r="B43" s="14"/>
      <c r="C43" s="14"/>
      <c r="D43" s="1"/>
      <c r="E43" s="1"/>
    </row>
    <row r="46" spans="1:5" x14ac:dyDescent="0.3">
      <c r="A46" s="37"/>
      <c r="B46" s="25"/>
      <c r="C46" s="25"/>
      <c r="D46" s="28"/>
      <c r="E46" s="28"/>
    </row>
    <row r="47" spans="1:5" x14ac:dyDescent="0.3">
      <c r="A47" s="31"/>
      <c r="B47" s="14"/>
      <c r="C47" s="14"/>
      <c r="D47" s="1"/>
      <c r="E47" s="1"/>
    </row>
    <row r="48" spans="1:5" x14ac:dyDescent="0.3">
      <c r="A48" s="31"/>
      <c r="B48" s="14"/>
      <c r="C48" s="14"/>
      <c r="D48" s="1"/>
      <c r="E48" s="1"/>
    </row>
    <row r="49" spans="1:5" x14ac:dyDescent="0.3">
      <c r="A49" s="31"/>
      <c r="B49" s="14"/>
      <c r="C49" s="14"/>
      <c r="D49" s="1"/>
      <c r="E49" s="1"/>
    </row>
    <row r="50" spans="1:5" x14ac:dyDescent="0.3">
      <c r="A50" s="31"/>
      <c r="B50" s="14"/>
      <c r="C50" s="14"/>
      <c r="D50" s="2"/>
      <c r="E50" s="2"/>
    </row>
    <row r="51" spans="1:5" x14ac:dyDescent="0.3">
      <c r="A51" s="31"/>
      <c r="B51" s="14"/>
      <c r="C51" s="29"/>
      <c r="D51" s="2"/>
      <c r="E51" s="2"/>
    </row>
    <row r="52" spans="1:5" x14ac:dyDescent="0.3">
      <c r="A52" s="31"/>
      <c r="B52" s="14"/>
      <c r="C52" s="22"/>
      <c r="D52" s="23"/>
      <c r="E52" s="2"/>
    </row>
    <row r="53" spans="1:5" x14ac:dyDescent="0.3">
      <c r="A53" s="31"/>
      <c r="B53" s="14"/>
      <c r="C53" s="29"/>
      <c r="D53" s="26"/>
      <c r="E53" s="26"/>
    </row>
    <row r="54" spans="1:5" x14ac:dyDescent="0.3">
      <c r="A54" s="31"/>
      <c r="B54" s="14"/>
      <c r="C54" s="14"/>
      <c r="D54" s="1"/>
    </row>
    <row r="55" spans="1:5" x14ac:dyDescent="0.3">
      <c r="A55" s="31"/>
      <c r="B55" s="14"/>
      <c r="C55" s="14"/>
      <c r="D55" s="26"/>
      <c r="E55" s="26"/>
    </row>
    <row r="56" spans="1:5" x14ac:dyDescent="0.3">
      <c r="A56" s="31"/>
      <c r="B56" s="14"/>
      <c r="C56" s="14"/>
      <c r="D56" s="26"/>
      <c r="E56" s="26"/>
    </row>
    <row r="57" spans="1:5" x14ac:dyDescent="0.3">
      <c r="A57" s="31"/>
      <c r="B57" s="14"/>
      <c r="C57" s="14"/>
      <c r="D57" s="26"/>
      <c r="E57" s="26"/>
    </row>
    <row r="58" spans="1:5" x14ac:dyDescent="0.3">
      <c r="A58" s="31"/>
      <c r="B58" s="14"/>
      <c r="C58" s="14"/>
      <c r="D58" s="26"/>
      <c r="E58" s="26"/>
    </row>
    <row r="59" spans="1:5" x14ac:dyDescent="0.3">
      <c r="A59" s="31"/>
      <c r="B59" s="14"/>
      <c r="C59" s="14"/>
      <c r="D59" s="26"/>
      <c r="E59" s="26"/>
    </row>
    <row r="60" spans="1:5" x14ac:dyDescent="0.3">
      <c r="A60" s="31"/>
      <c r="B60" s="14"/>
      <c r="C60" s="14"/>
      <c r="D60" s="26"/>
      <c r="E60" s="26"/>
    </row>
    <row r="61" spans="1:5" x14ac:dyDescent="0.3">
      <c r="A61" s="31"/>
      <c r="B61" s="14"/>
      <c r="C61" s="29"/>
      <c r="D61" s="26"/>
      <c r="E61" s="26"/>
    </row>
    <row r="62" spans="1:5" x14ac:dyDescent="0.3">
      <c r="A62" s="31"/>
      <c r="B62" s="14"/>
      <c r="C62" s="14"/>
      <c r="D62" s="26"/>
      <c r="E62" s="26"/>
    </row>
    <row r="63" spans="1:5" x14ac:dyDescent="0.3">
      <c r="A63" s="31"/>
      <c r="B63" s="14"/>
      <c r="C63" s="14"/>
      <c r="D63" s="26"/>
    </row>
    <row r="64" spans="1:5" x14ac:dyDescent="0.3">
      <c r="A64" s="31"/>
      <c r="B64" s="14"/>
      <c r="C64" s="14"/>
      <c r="D64" s="26"/>
    </row>
    <row r="65" spans="1:4" x14ac:dyDescent="0.3">
      <c r="A65" s="31"/>
      <c r="B65" s="14"/>
      <c r="C65" s="14"/>
      <c r="D65" s="26"/>
    </row>
    <row r="66" spans="1:4" x14ac:dyDescent="0.3">
      <c r="A66" s="31"/>
      <c r="B66" s="14"/>
      <c r="C66" s="14"/>
      <c r="D66" s="26"/>
    </row>
    <row r="67" spans="1:4" x14ac:dyDescent="0.3">
      <c r="A67" s="31"/>
      <c r="B67" s="14"/>
      <c r="C67" s="14"/>
      <c r="D67" s="26"/>
    </row>
    <row r="68" spans="1:4" x14ac:dyDescent="0.3">
      <c r="A68" s="31"/>
      <c r="B68" s="14"/>
      <c r="C68" s="14"/>
      <c r="D68" s="26"/>
    </row>
    <row r="69" spans="1:4" x14ac:dyDescent="0.3">
      <c r="A69" s="31"/>
      <c r="B69" s="14"/>
      <c r="C69" s="14"/>
      <c r="D69" s="26"/>
    </row>
    <row r="70" spans="1:4" x14ac:dyDescent="0.3">
      <c r="A70" s="31"/>
      <c r="B70" s="14"/>
      <c r="C70" s="14"/>
      <c r="D70" s="26"/>
    </row>
    <row r="71" spans="1:4" x14ac:dyDescent="0.3">
      <c r="A71" s="31"/>
      <c r="B71" s="14"/>
      <c r="C71" s="14"/>
      <c r="D71" s="26"/>
    </row>
    <row r="72" spans="1:4" x14ac:dyDescent="0.3">
      <c r="A72" s="31"/>
      <c r="B72" s="14"/>
      <c r="C72" s="14"/>
      <c r="D72" s="26"/>
    </row>
    <row r="73" spans="1:4" x14ac:dyDescent="0.3">
      <c r="A73" s="31"/>
      <c r="B73" s="14"/>
      <c r="C73" s="14"/>
      <c r="D73" s="26"/>
    </row>
    <row r="74" spans="1:4" x14ac:dyDescent="0.3">
      <c r="A74" s="31"/>
      <c r="B74" s="14"/>
      <c r="C74" s="14"/>
      <c r="D74" s="26"/>
    </row>
    <row r="75" spans="1:4" x14ac:dyDescent="0.3">
      <c r="A75" s="31"/>
      <c r="B75" s="14"/>
      <c r="C75" s="14"/>
      <c r="D75" s="26"/>
    </row>
    <row r="76" spans="1:4" x14ac:dyDescent="0.3">
      <c r="A76" s="31"/>
      <c r="B76" s="14"/>
      <c r="C76" s="14"/>
      <c r="D76" s="26"/>
    </row>
    <row r="77" spans="1:4" x14ac:dyDescent="0.3">
      <c r="A77" s="31"/>
      <c r="B77" s="14"/>
      <c r="C77" s="14"/>
      <c r="D77" s="26"/>
    </row>
    <row r="78" spans="1:4" x14ac:dyDescent="0.3">
      <c r="A78" s="31"/>
      <c r="B78" s="14"/>
      <c r="C78" s="14"/>
      <c r="D78" s="1"/>
    </row>
    <row r="79" spans="1:4" x14ac:dyDescent="0.3">
      <c r="A79" s="31"/>
      <c r="B79" s="14"/>
      <c r="C79" s="14"/>
      <c r="D79" s="26"/>
    </row>
    <row r="80" spans="1:4" x14ac:dyDescent="0.3">
      <c r="A80" s="31"/>
      <c r="B80" s="14"/>
    </row>
    <row r="81" spans="1:4" x14ac:dyDescent="0.3">
      <c r="A81" s="31"/>
      <c r="B81" s="14"/>
      <c r="C81" s="14"/>
      <c r="D81" s="26"/>
    </row>
    <row r="82" spans="1:4" x14ac:dyDescent="0.3">
      <c r="A82" s="31"/>
      <c r="B82" s="14"/>
      <c r="C82" s="14"/>
      <c r="D82" s="26"/>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2021 and 2022 Overview</vt:lpstr>
      <vt:lpstr>2021 통장정리 (국내통장)</vt:lpstr>
      <vt:lpstr>2021 통장정리 (외화통장)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KIMDONGWOOK</dc:creator>
  <cp:lastModifiedBy>Administrator</cp:lastModifiedBy>
  <dcterms:created xsi:type="dcterms:W3CDTF">2021-12-09T01:13:10Z</dcterms:created>
  <dcterms:modified xsi:type="dcterms:W3CDTF">2022-03-08T09:23:41Z</dcterms:modified>
</cp:coreProperties>
</file>